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300- Boletines Estadísticos\Boletín estadístico\Pagina Web\2017-2\"/>
    </mc:Choice>
  </mc:AlternateContent>
  <bookViews>
    <workbookView xWindow="0" yWindow="0" windowWidth="28800" windowHeight="12045"/>
  </bookViews>
  <sheets>
    <sheet name=" Investigación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C68" i="1"/>
  <c r="H67" i="1"/>
  <c r="G67" i="1"/>
  <c r="F67" i="1"/>
  <c r="G66" i="1"/>
  <c r="F66" i="1"/>
  <c r="D66" i="1"/>
  <c r="F65" i="1"/>
  <c r="E65" i="1"/>
  <c r="C65" i="1"/>
  <c r="AK39" i="1"/>
  <c r="AJ39" i="1"/>
  <c r="AI39" i="1"/>
  <c r="AH39" i="1"/>
  <c r="H65" i="1" s="1"/>
  <c r="AG39" i="1"/>
  <c r="AE39" i="1"/>
  <c r="G68" i="1" s="1"/>
  <c r="AD39" i="1"/>
  <c r="AC39" i="1"/>
  <c r="AB39" i="1"/>
  <c r="G65" i="1" s="1"/>
  <c r="AA39" i="1"/>
  <c r="G64" i="1" s="1"/>
  <c r="Y39" i="1"/>
  <c r="F68" i="1" s="1"/>
  <c r="X39" i="1"/>
  <c r="W39" i="1"/>
  <c r="V39" i="1"/>
  <c r="U39" i="1"/>
  <c r="F64" i="1" s="1"/>
  <c r="S39" i="1"/>
  <c r="R39" i="1"/>
  <c r="E67" i="1" s="1"/>
  <c r="Q39" i="1"/>
  <c r="Q40" i="1" s="1"/>
  <c r="P39" i="1"/>
  <c r="O39" i="1"/>
  <c r="E64" i="1" s="1"/>
  <c r="M39" i="1"/>
  <c r="D68" i="1" s="1"/>
  <c r="L39" i="1"/>
  <c r="D67" i="1" s="1"/>
  <c r="K39" i="1"/>
  <c r="J39" i="1"/>
  <c r="I39" i="1"/>
  <c r="G39" i="1"/>
  <c r="F39" i="1"/>
  <c r="C67" i="1" s="1"/>
  <c r="E39" i="1"/>
  <c r="C66" i="1" s="1"/>
  <c r="D39" i="1"/>
  <c r="C39" i="1"/>
  <c r="AL38" i="1"/>
  <c r="AF38" i="1"/>
  <c r="Z38" i="1"/>
  <c r="T38" i="1"/>
  <c r="N38" i="1"/>
  <c r="H38" i="1"/>
  <c r="AL37" i="1"/>
  <c r="AF37" i="1"/>
  <c r="Z37" i="1"/>
  <c r="T37" i="1"/>
  <c r="N37" i="1"/>
  <c r="H37" i="1"/>
  <c r="AL36" i="1"/>
  <c r="AF36" i="1"/>
  <c r="Z36" i="1"/>
  <c r="T36" i="1"/>
  <c r="N36" i="1"/>
  <c r="H36" i="1"/>
  <c r="AL35" i="1"/>
  <c r="AF35" i="1"/>
  <c r="Z35" i="1"/>
  <c r="Z39" i="1" s="1"/>
  <c r="T35" i="1"/>
  <c r="N35" i="1"/>
  <c r="H35" i="1"/>
  <c r="AL34" i="1"/>
  <c r="AF34" i="1"/>
  <c r="Z34" i="1"/>
  <c r="T34" i="1"/>
  <c r="N34" i="1"/>
  <c r="H34" i="1"/>
  <c r="AL33" i="1"/>
  <c r="AL39" i="1" s="1"/>
  <c r="AF33" i="1"/>
  <c r="AF39" i="1" s="1"/>
  <c r="Z33" i="1"/>
  <c r="T33" i="1"/>
  <c r="T39" i="1" s="1"/>
  <c r="N33" i="1"/>
  <c r="N39" i="1" s="1"/>
  <c r="H33" i="1"/>
  <c r="H39" i="1" s="1"/>
  <c r="L26" i="1"/>
  <c r="U25" i="1"/>
  <c r="U26" i="1" s="1"/>
  <c r="T25" i="1"/>
  <c r="S25" i="1"/>
  <c r="R25" i="1"/>
  <c r="Q25" i="1"/>
  <c r="Q26" i="1" s="1"/>
  <c r="P25" i="1"/>
  <c r="P26" i="1" s="1"/>
  <c r="O25" i="1"/>
  <c r="N25" i="1"/>
  <c r="N26" i="1" s="1"/>
  <c r="M25" i="1"/>
  <c r="M26" i="1" s="1"/>
  <c r="L25" i="1"/>
  <c r="K25" i="1"/>
  <c r="K26" i="1" s="1"/>
  <c r="J25" i="1"/>
  <c r="I25" i="1"/>
  <c r="I26" i="1" s="1"/>
  <c r="H25" i="1"/>
  <c r="H26" i="1" s="1"/>
  <c r="G25" i="1"/>
  <c r="J26" i="1" s="1"/>
  <c r="F25" i="1"/>
  <c r="F26" i="1" s="1"/>
  <c r="E25" i="1"/>
  <c r="D25" i="1"/>
  <c r="C25" i="1"/>
  <c r="V19" i="1"/>
  <c r="AC40" i="1" l="1"/>
  <c r="AE40" i="1"/>
  <c r="AD40" i="1"/>
  <c r="AB40" i="1"/>
  <c r="C40" i="1"/>
  <c r="AM39" i="1"/>
  <c r="AM33" i="1"/>
  <c r="AL40" i="1"/>
  <c r="AJ40" i="1"/>
  <c r="AK40" i="1"/>
  <c r="AM37" i="1"/>
  <c r="AG40" i="1"/>
  <c r="V40" i="1"/>
  <c r="X40" i="1"/>
  <c r="W40" i="1"/>
  <c r="U40" i="1"/>
  <c r="AM36" i="1"/>
  <c r="AI40" i="1"/>
  <c r="F40" i="1"/>
  <c r="G40" i="1"/>
  <c r="E40" i="1"/>
  <c r="D40" i="1"/>
  <c r="M40" i="1"/>
  <c r="L40" i="1"/>
  <c r="AM35" i="1"/>
  <c r="I40" i="1"/>
  <c r="O40" i="1"/>
  <c r="P40" i="1"/>
  <c r="J40" i="1"/>
  <c r="S40" i="1"/>
  <c r="AM34" i="1"/>
  <c r="AM38" i="1"/>
  <c r="K40" i="1"/>
  <c r="H64" i="1"/>
  <c r="V20" i="1"/>
  <c r="E66" i="1"/>
  <c r="V21" i="1"/>
  <c r="V22" i="1"/>
  <c r="C64" i="1"/>
  <c r="V23" i="1"/>
  <c r="D64" i="1"/>
  <c r="H66" i="1"/>
  <c r="V24" i="1"/>
  <c r="Y40" i="1"/>
  <c r="E68" i="1"/>
  <c r="V25" i="1"/>
  <c r="D65" i="1"/>
  <c r="G26" i="1"/>
  <c r="O26" i="1"/>
  <c r="R40" i="1"/>
  <c r="AH40" i="1"/>
  <c r="AA40" i="1"/>
  <c r="AF40" i="1" s="1"/>
  <c r="Z40" i="1" l="1"/>
  <c r="H40" i="1"/>
  <c r="T40" i="1"/>
  <c r="N40" i="1"/>
</calcChain>
</file>

<file path=xl/sharedStrings.xml><?xml version="1.0" encoding="utf-8"?>
<sst xmlns="http://schemas.openxmlformats.org/spreadsheetml/2006/main" count="102" uniqueCount="31">
  <si>
    <t>Fecha de corte 30 de enero de 2018</t>
  </si>
  <si>
    <t>GRUPOS DE INVESTIGACIÓN</t>
  </si>
  <si>
    <t>Grupos Reconocidos por Colciencias</t>
  </si>
  <si>
    <t>2015-I</t>
  </si>
  <si>
    <t>2015-II</t>
  </si>
  <si>
    <t>2016-I</t>
  </si>
  <si>
    <t>2016-II</t>
  </si>
  <si>
    <t>2017-I</t>
  </si>
  <si>
    <t>2017-II</t>
  </si>
  <si>
    <t>Reconocido por Colciencias</t>
  </si>
  <si>
    <t>Avalados institucionalmente</t>
  </si>
  <si>
    <t>Semilleros</t>
  </si>
  <si>
    <t>Categorizados por Colciencias</t>
  </si>
  <si>
    <t>Categorizados  por Colciencias</t>
  </si>
  <si>
    <t>%</t>
  </si>
  <si>
    <t>Bogotá</t>
  </si>
  <si>
    <t>Bucaramanga</t>
  </si>
  <si>
    <t>Tunja</t>
  </si>
  <si>
    <t>Medellín</t>
  </si>
  <si>
    <t>Villavicencio</t>
  </si>
  <si>
    <t>VUAD</t>
  </si>
  <si>
    <t>Total</t>
  </si>
  <si>
    <t>% de variación</t>
  </si>
  <si>
    <t>CATEGORIZACIÓN DE GRUPOS POR COLCIENCIAS</t>
  </si>
  <si>
    <t>Grupos en A1</t>
  </si>
  <si>
    <t>Grupos en A</t>
  </si>
  <si>
    <t>Grupos en B</t>
  </si>
  <si>
    <t>Grupos en C</t>
  </si>
  <si>
    <t>Grupos en D</t>
  </si>
  <si>
    <t>% de distribución</t>
  </si>
  <si>
    <t xml:space="preserve">Fuente: Unidad de Investigación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</si>
</sst>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377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760AB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Border="1" applyAlignment="1"/>
    <xf numFmtId="0" fontId="4" fillId="3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9" fontId="3" fillId="5" borderId="21" xfId="1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9" fontId="3" fillId="5" borderId="22" xfId="1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9" fontId="3" fillId="5" borderId="29" xfId="1" applyNumberFormat="1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left" vertical="center"/>
    </xf>
    <xf numFmtId="1" fontId="6" fillId="5" borderId="31" xfId="0" applyNumberFormat="1" applyFont="1" applyFill="1" applyBorder="1" applyAlignment="1">
      <alignment horizontal="center" vertical="center"/>
    </xf>
    <xf numFmtId="1" fontId="6" fillId="5" borderId="32" xfId="0" applyNumberFormat="1" applyFont="1" applyFill="1" applyBorder="1" applyAlignment="1">
      <alignment horizontal="center" vertical="center"/>
    </xf>
    <xf numFmtId="1" fontId="6" fillId="5" borderId="33" xfId="0" applyNumberFormat="1" applyFont="1" applyFill="1" applyBorder="1" applyAlignment="1">
      <alignment horizontal="center" vertical="center"/>
    </xf>
    <xf numFmtId="1" fontId="6" fillId="5" borderId="34" xfId="0" applyNumberFormat="1" applyFont="1" applyFill="1" applyBorder="1" applyAlignment="1">
      <alignment horizontal="center" vertical="center"/>
    </xf>
    <xf numFmtId="1" fontId="6" fillId="5" borderId="35" xfId="0" applyNumberFormat="1" applyFont="1" applyFill="1" applyBorder="1" applyAlignment="1">
      <alignment horizontal="center" vertical="center"/>
    </xf>
    <xf numFmtId="1" fontId="6" fillId="5" borderId="36" xfId="0" applyNumberFormat="1" applyFont="1" applyFill="1" applyBorder="1" applyAlignment="1">
      <alignment horizontal="center" vertical="center"/>
    </xf>
    <xf numFmtId="1" fontId="6" fillId="5" borderId="37" xfId="0" applyNumberFormat="1" applyFont="1" applyFill="1" applyBorder="1" applyAlignment="1">
      <alignment horizontal="center" vertical="center"/>
    </xf>
    <xf numFmtId="9" fontId="3" fillId="5" borderId="29" xfId="1" applyFont="1" applyFill="1" applyBorder="1" applyAlignment="1">
      <alignment horizontal="center" vertical="center"/>
    </xf>
    <xf numFmtId="164" fontId="6" fillId="5" borderId="31" xfId="1" applyNumberFormat="1" applyFont="1" applyFill="1" applyBorder="1" applyAlignment="1">
      <alignment horizontal="center" vertical="center"/>
    </xf>
    <xf numFmtId="164" fontId="6" fillId="5" borderId="32" xfId="1" applyNumberFormat="1" applyFont="1" applyFill="1" applyBorder="1" applyAlignment="1">
      <alignment horizontal="center" vertical="center"/>
    </xf>
    <xf numFmtId="164" fontId="6" fillId="5" borderId="33" xfId="1" applyNumberFormat="1" applyFont="1" applyFill="1" applyBorder="1" applyAlignment="1">
      <alignment horizontal="center" vertical="center"/>
    </xf>
    <xf numFmtId="164" fontId="6" fillId="5" borderId="38" xfId="1" applyNumberFormat="1" applyFont="1" applyFill="1" applyBorder="1" applyAlignment="1">
      <alignment horizontal="center" vertical="center"/>
    </xf>
    <xf numFmtId="164" fontId="6" fillId="5" borderId="39" xfId="1" applyNumberFormat="1" applyFont="1" applyFill="1" applyBorder="1" applyAlignment="1">
      <alignment horizontal="center" vertical="center"/>
    </xf>
    <xf numFmtId="1" fontId="6" fillId="5" borderId="40" xfId="0" applyNumberFormat="1" applyFont="1" applyFill="1" applyBorder="1" applyAlignment="1">
      <alignment horizontal="center" vertical="center"/>
    </xf>
    <xf numFmtId="164" fontId="6" fillId="5" borderId="40" xfId="1" applyNumberFormat="1" applyFont="1" applyFill="1" applyBorder="1" applyAlignment="1">
      <alignment horizontal="center" vertical="center"/>
    </xf>
    <xf numFmtId="164" fontId="6" fillId="5" borderId="41" xfId="1" applyNumberFormat="1" applyFont="1" applyFill="1" applyBorder="1" applyAlignment="1">
      <alignment horizontal="center" vertical="center"/>
    </xf>
    <xf numFmtId="0" fontId="0" fillId="0" borderId="0" xfId="0" applyBorder="1"/>
    <xf numFmtId="3" fontId="7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/>
    <xf numFmtId="0" fontId="8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9" fontId="3" fillId="5" borderId="16" xfId="1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9" fontId="3" fillId="5" borderId="24" xfId="1" applyNumberFormat="1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left" vertical="center"/>
    </xf>
    <xf numFmtId="3" fontId="6" fillId="5" borderId="31" xfId="0" applyNumberFormat="1" applyFont="1" applyFill="1" applyBorder="1" applyAlignment="1">
      <alignment horizontal="center" vertical="center"/>
    </xf>
    <xf numFmtId="3" fontId="6" fillId="5" borderId="32" xfId="0" applyNumberFormat="1" applyFont="1" applyFill="1" applyBorder="1" applyAlignment="1">
      <alignment horizontal="center" vertical="center"/>
    </xf>
    <xf numFmtId="3" fontId="6" fillId="5" borderId="38" xfId="0" applyNumberFormat="1" applyFont="1" applyFill="1" applyBorder="1" applyAlignment="1">
      <alignment horizontal="center" vertical="center"/>
    </xf>
    <xf numFmtId="3" fontId="6" fillId="5" borderId="33" xfId="0" applyNumberFormat="1" applyFont="1" applyFill="1" applyBorder="1" applyAlignment="1">
      <alignment horizontal="center" vertical="center"/>
    </xf>
    <xf numFmtId="3" fontId="6" fillId="5" borderId="34" xfId="0" applyNumberFormat="1" applyFont="1" applyFill="1" applyBorder="1" applyAlignment="1">
      <alignment horizontal="center" vertical="center"/>
    </xf>
    <xf numFmtId="3" fontId="6" fillId="5" borderId="35" xfId="0" applyNumberFormat="1" applyFont="1" applyFill="1" applyBorder="1" applyAlignment="1">
      <alignment horizontal="center" vertical="center"/>
    </xf>
    <xf numFmtId="3" fontId="6" fillId="5" borderId="37" xfId="0" applyNumberFormat="1" applyFont="1" applyFill="1" applyBorder="1" applyAlignment="1">
      <alignment horizontal="center" vertical="center"/>
    </xf>
    <xf numFmtId="9" fontId="3" fillId="5" borderId="42" xfId="1" applyFont="1" applyFill="1" applyBorder="1" applyAlignment="1">
      <alignment horizontal="center" vertical="center"/>
    </xf>
    <xf numFmtId="9" fontId="3" fillId="5" borderId="39" xfId="1" applyFont="1" applyFill="1" applyBorder="1" applyAlignment="1">
      <alignment horizontal="center" vertical="center"/>
    </xf>
    <xf numFmtId="9" fontId="3" fillId="5" borderId="43" xfId="1" applyFont="1" applyFill="1" applyBorder="1" applyAlignment="1">
      <alignment horizontal="center" vertical="center"/>
    </xf>
    <xf numFmtId="9" fontId="3" fillId="5" borderId="44" xfId="1" applyFont="1" applyFill="1" applyBorder="1" applyAlignment="1">
      <alignment horizontal="center" vertical="center"/>
    </xf>
    <xf numFmtId="9" fontId="3" fillId="5" borderId="45" xfId="1" applyFont="1" applyFill="1" applyBorder="1" applyAlignment="1">
      <alignment horizontal="center" vertical="center"/>
    </xf>
    <xf numFmtId="9" fontId="3" fillId="5" borderId="31" xfId="1" applyFont="1" applyFill="1" applyBorder="1" applyAlignment="1">
      <alignment horizontal="center" vertical="center"/>
    </xf>
    <xf numFmtId="9" fontId="3" fillId="5" borderId="32" xfId="1" applyFont="1" applyFill="1" applyBorder="1" applyAlignment="1">
      <alignment horizontal="center" vertical="center"/>
    </xf>
    <xf numFmtId="9" fontId="3" fillId="5" borderId="38" xfId="1" applyFont="1" applyFill="1" applyBorder="1" applyAlignment="1">
      <alignment horizontal="center" vertical="center"/>
    </xf>
    <xf numFmtId="9" fontId="3" fillId="5" borderId="30" xfId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0" fillId="0" borderId="30" xfId="0" applyBorder="1"/>
    <xf numFmtId="0" fontId="9" fillId="5" borderId="7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GRUPOS DE INVESTIGACIÓN 2017-II</a:t>
            </a:r>
            <a:endParaRPr lang="x-non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Investigación '!$AG$32:$AK$32</c:f>
              <c:strCache>
                <c:ptCount val="5"/>
                <c:pt idx="0">
                  <c:v>Grupos en A1</c:v>
                </c:pt>
                <c:pt idx="1">
                  <c:v>Grupos en A</c:v>
                </c:pt>
                <c:pt idx="2">
                  <c:v>Grupos en B</c:v>
                </c:pt>
                <c:pt idx="3">
                  <c:v>Grupos en C</c:v>
                </c:pt>
                <c:pt idx="4">
                  <c:v>Reconocido por Colciencias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0894940744104437E-2"/>
                  <c:y val="-3.2936332383784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21-4F3D-AF72-5216529B3790}"/>
                </c:ext>
              </c:extLst>
            </c:dLbl>
            <c:dLbl>
              <c:idx val="1"/>
              <c:layout>
                <c:manualLayout>
                  <c:x val="1.8158234573507327E-2"/>
                  <c:y val="-3.568102674909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21-4F3D-AF72-5216529B3790}"/>
                </c:ext>
              </c:extLst>
            </c:dLbl>
            <c:dLbl>
              <c:idx val="2"/>
              <c:layout>
                <c:manualLayout>
                  <c:x val="1.6342411116156655E-2"/>
                  <c:y val="-3.5681026749099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21-4F3D-AF72-5216529B3790}"/>
                </c:ext>
              </c:extLst>
            </c:dLbl>
            <c:dLbl>
              <c:idx val="3"/>
              <c:layout>
                <c:manualLayout>
                  <c:x val="1.634241111615652E-2"/>
                  <c:y val="-4.1170415479730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21-4F3D-AF72-5216529B37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Investigación '!$AG$32:$AK$32</c:f>
              <c:strCache>
                <c:ptCount val="5"/>
                <c:pt idx="0">
                  <c:v>Grupos en A1</c:v>
                </c:pt>
                <c:pt idx="1">
                  <c:v>Grupos en A</c:v>
                </c:pt>
                <c:pt idx="2">
                  <c:v>Grupos en B</c:v>
                </c:pt>
                <c:pt idx="3">
                  <c:v>Grupos en C</c:v>
                </c:pt>
                <c:pt idx="4">
                  <c:v>Reconocido por Colciencias</c:v>
                </c:pt>
              </c:strCache>
            </c:strRef>
          </c:cat>
          <c:val>
            <c:numRef>
              <c:f>' Investigación '!$AG$39:$AK$39</c:f>
              <c:numCache>
                <c:formatCode>#,##0</c:formatCode>
                <c:ptCount val="5"/>
                <c:pt idx="0">
                  <c:v>3</c:v>
                </c:pt>
                <c:pt idx="1">
                  <c:v>12</c:v>
                </c:pt>
                <c:pt idx="2">
                  <c:v>22</c:v>
                </c:pt>
                <c:pt idx="3">
                  <c:v>33</c:v>
                </c:pt>
                <c:pt idx="4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21-4F3D-AF72-5216529B3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7051504"/>
        <c:axId val="407052064"/>
        <c:axId val="0"/>
      </c:bar3DChart>
      <c:catAx>
        <c:axId val="40705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052064"/>
        <c:crosses val="autoZero"/>
        <c:auto val="1"/>
        <c:lblAlgn val="ctr"/>
        <c:lblOffset val="100"/>
        <c:noMultiLvlLbl val="0"/>
      </c:catAx>
      <c:valAx>
        <c:axId val="40705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705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x-none" sz="1600" b="1"/>
              <a:t>Evolución histórica de la categorización</a:t>
            </a:r>
            <a:r>
              <a:rPr lang="x-none" sz="1600" b="1" baseline="0"/>
              <a:t> de los Grupos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 Investigación '!$C$63</c:f>
              <c:strCache>
                <c:ptCount val="1"/>
                <c:pt idx="0">
                  <c:v>2015-I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Investigación '!$B$64:$B$68</c:f>
              <c:strCache>
                <c:ptCount val="5"/>
                <c:pt idx="0">
                  <c:v>Grupos en A1</c:v>
                </c:pt>
                <c:pt idx="1">
                  <c:v>Grupos en A</c:v>
                </c:pt>
                <c:pt idx="2">
                  <c:v>Grupos en B</c:v>
                </c:pt>
                <c:pt idx="3">
                  <c:v>Grupos en C</c:v>
                </c:pt>
                <c:pt idx="4">
                  <c:v>Grupos en D</c:v>
                </c:pt>
              </c:strCache>
            </c:strRef>
          </c:cat>
          <c:val>
            <c:numRef>
              <c:f>' Investigación '!$C$64:$C$68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25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7-4A69-9F92-AF6344631660}"/>
            </c:ext>
          </c:extLst>
        </c:ser>
        <c:ser>
          <c:idx val="1"/>
          <c:order val="1"/>
          <c:tx>
            <c:strRef>
              <c:f>' Investigación '!$D$63</c:f>
              <c:strCache>
                <c:ptCount val="1"/>
                <c:pt idx="0">
                  <c:v>2015-II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Investigación '!$B$64:$B$68</c:f>
              <c:strCache>
                <c:ptCount val="5"/>
                <c:pt idx="0">
                  <c:v>Grupos en A1</c:v>
                </c:pt>
                <c:pt idx="1">
                  <c:v>Grupos en A</c:v>
                </c:pt>
                <c:pt idx="2">
                  <c:v>Grupos en B</c:v>
                </c:pt>
                <c:pt idx="3">
                  <c:v>Grupos en C</c:v>
                </c:pt>
                <c:pt idx="4">
                  <c:v>Grupos en D</c:v>
                </c:pt>
              </c:strCache>
            </c:strRef>
          </c:cat>
          <c:val>
            <c:numRef>
              <c:f>' Investigación '!$D$64:$D$68</c:f>
              <c:numCache>
                <c:formatCode>#,##0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10</c:v>
                </c:pt>
                <c:pt idx="3">
                  <c:v>26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97-4A69-9F92-AF6344631660}"/>
            </c:ext>
          </c:extLst>
        </c:ser>
        <c:ser>
          <c:idx val="2"/>
          <c:order val="2"/>
          <c:tx>
            <c:strRef>
              <c:f>' Investigación '!$E$63</c:f>
              <c:strCache>
                <c:ptCount val="1"/>
                <c:pt idx="0">
                  <c:v>2016-I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Investigación '!$B$64:$B$68</c:f>
              <c:strCache>
                <c:ptCount val="5"/>
                <c:pt idx="0">
                  <c:v>Grupos en A1</c:v>
                </c:pt>
                <c:pt idx="1">
                  <c:v>Grupos en A</c:v>
                </c:pt>
                <c:pt idx="2">
                  <c:v>Grupos en B</c:v>
                </c:pt>
                <c:pt idx="3">
                  <c:v>Grupos en C</c:v>
                </c:pt>
                <c:pt idx="4">
                  <c:v>Grupos en D</c:v>
                </c:pt>
              </c:strCache>
            </c:strRef>
          </c:cat>
          <c:val>
            <c:numRef>
              <c:f>' Investigación '!$E$64:$E$68</c:f>
              <c:numCache>
                <c:formatCode>#,##0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15</c:v>
                </c:pt>
                <c:pt idx="3">
                  <c:v>29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97-4A69-9F92-AF6344631660}"/>
            </c:ext>
          </c:extLst>
        </c:ser>
        <c:ser>
          <c:idx val="3"/>
          <c:order val="3"/>
          <c:tx>
            <c:strRef>
              <c:f>' Investigación '!$F$63</c:f>
              <c:strCache>
                <c:ptCount val="1"/>
                <c:pt idx="0">
                  <c:v>2016-II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Investigación '!$B$64:$B$68</c:f>
              <c:strCache>
                <c:ptCount val="5"/>
                <c:pt idx="0">
                  <c:v>Grupos en A1</c:v>
                </c:pt>
                <c:pt idx="1">
                  <c:v>Grupos en A</c:v>
                </c:pt>
                <c:pt idx="2">
                  <c:v>Grupos en B</c:v>
                </c:pt>
                <c:pt idx="3">
                  <c:v>Grupos en C</c:v>
                </c:pt>
                <c:pt idx="4">
                  <c:v>Grupos en D</c:v>
                </c:pt>
              </c:strCache>
            </c:strRef>
          </c:cat>
          <c:val>
            <c:numRef>
              <c:f>' Investigación '!$F$64:$F$68</c:f>
              <c:numCache>
                <c:formatCode>#,##0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15</c:v>
                </c:pt>
                <c:pt idx="3">
                  <c:v>30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97-4A69-9F92-AF6344631660}"/>
            </c:ext>
          </c:extLst>
        </c:ser>
        <c:ser>
          <c:idx val="4"/>
          <c:order val="4"/>
          <c:tx>
            <c:strRef>
              <c:f>' Investigación '!$G$63</c:f>
              <c:strCache>
                <c:ptCount val="1"/>
                <c:pt idx="0">
                  <c:v>2017-I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Investigación '!$B$64:$B$68</c:f>
              <c:strCache>
                <c:ptCount val="5"/>
                <c:pt idx="0">
                  <c:v>Grupos en A1</c:v>
                </c:pt>
                <c:pt idx="1">
                  <c:v>Grupos en A</c:v>
                </c:pt>
                <c:pt idx="2">
                  <c:v>Grupos en B</c:v>
                </c:pt>
                <c:pt idx="3">
                  <c:v>Grupos en C</c:v>
                </c:pt>
                <c:pt idx="4">
                  <c:v>Grupos en D</c:v>
                </c:pt>
              </c:strCache>
            </c:strRef>
          </c:cat>
          <c:val>
            <c:numRef>
              <c:f>' Investigación '!$G$64:$G$68</c:f>
              <c:numCache>
                <c:formatCode>#,##0</c:formatCode>
                <c:ptCount val="5"/>
                <c:pt idx="0">
                  <c:v>1</c:v>
                </c:pt>
                <c:pt idx="1">
                  <c:v>4</c:v>
                </c:pt>
                <c:pt idx="2">
                  <c:v>15</c:v>
                </c:pt>
                <c:pt idx="3">
                  <c:v>30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97-4A69-9F92-AF6344631660}"/>
            </c:ext>
          </c:extLst>
        </c:ser>
        <c:ser>
          <c:idx val="6"/>
          <c:order val="5"/>
          <c:tx>
            <c:strRef>
              <c:f>' Investigación '!$H$63</c:f>
              <c:strCache>
                <c:ptCount val="1"/>
                <c:pt idx="0">
                  <c:v>2017-II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 Investigación '!$H$64:$H$68</c:f>
              <c:numCache>
                <c:formatCode>#,##0</c:formatCode>
                <c:ptCount val="5"/>
                <c:pt idx="0">
                  <c:v>3</c:v>
                </c:pt>
                <c:pt idx="1">
                  <c:v>12</c:v>
                </c:pt>
                <c:pt idx="2">
                  <c:v>22</c:v>
                </c:pt>
                <c:pt idx="3">
                  <c:v>33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97-4A69-9F92-AF63446316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1493792"/>
        <c:axId val="441494352"/>
        <c:axId val="0"/>
      </c:bar3DChart>
      <c:catAx>
        <c:axId val="441493792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1494352"/>
        <c:crosses val="autoZero"/>
        <c:auto val="1"/>
        <c:lblAlgn val="ctr"/>
        <c:lblOffset val="100"/>
        <c:noMultiLvlLbl val="0"/>
      </c:catAx>
      <c:valAx>
        <c:axId val="44149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149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322750</xdr:colOff>
      <xdr:row>0</xdr:row>
      <xdr:rowOff>64915</xdr:rowOff>
    </xdr:from>
    <xdr:to>
      <xdr:col>10</xdr:col>
      <xdr:colOff>601355</xdr:colOff>
      <xdr:row>5</xdr:row>
      <xdr:rowOff>132161</xdr:rowOff>
    </xdr:to>
    <xdr:pic>
      <xdr:nvPicPr>
        <xdr:cNvPr id="2" name="Imagen 1" descr="Descripción: Macintosh HD:Users:ComunicacionesyMarcadeo:Desktop:2015:Febrero:10. membrete acreditacion-0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07" r="18891"/>
        <a:stretch/>
      </xdr:blipFill>
      <xdr:spPr bwMode="auto">
        <a:xfrm>
          <a:off x="5666275" y="64915"/>
          <a:ext cx="3974305" cy="1038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1257300</xdr:colOff>
      <xdr:row>7</xdr:row>
      <xdr:rowOff>38114</xdr:rowOff>
    </xdr:from>
    <xdr:to>
      <xdr:col>12</xdr:col>
      <xdr:colOff>762000</xdr:colOff>
      <xdr:row>13</xdr:row>
      <xdr:rowOff>54436</xdr:rowOff>
    </xdr:to>
    <xdr:pic>
      <xdr:nvPicPr>
        <xdr:cNvPr id="6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582"/>
        <a:stretch/>
      </xdr:blipFill>
      <xdr:spPr bwMode="auto">
        <a:xfrm>
          <a:off x="1590675" y="1409714"/>
          <a:ext cx="10058400" cy="1216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39121</xdr:colOff>
      <xdr:row>41</xdr:row>
      <xdr:rowOff>36739</xdr:rowOff>
    </xdr:from>
    <xdr:to>
      <xdr:col>8</xdr:col>
      <xdr:colOff>151380</xdr:colOff>
      <xdr:row>59</xdr:row>
      <xdr:rowOff>151380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869156</xdr:colOff>
      <xdr:row>41</xdr:row>
      <xdr:rowOff>36738</xdr:rowOff>
    </xdr:from>
    <xdr:to>
      <xdr:col>17</xdr:col>
      <xdr:colOff>615723</xdr:colOff>
      <xdr:row>59</xdr:row>
      <xdr:rowOff>178594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377E"/>
  </sheetPr>
  <dimension ref="A1:AM71"/>
  <sheetViews>
    <sheetView showGridLines="0" tabSelected="1" topLeftCell="A43" zoomScale="80" zoomScaleNormal="80" zoomScaleSheetLayoutView="78" workbookViewId="0">
      <selection activeCell="C4" sqref="C4"/>
    </sheetView>
  </sheetViews>
  <sheetFormatPr baseColWidth="10" defaultRowHeight="15" x14ac:dyDescent="0.25"/>
  <cols>
    <col min="1" max="1" width="5" customWidth="1"/>
    <col min="2" max="2" width="19.7109375" customWidth="1"/>
    <col min="3" max="14" width="13.85546875" customWidth="1"/>
    <col min="15" max="15" width="18" customWidth="1"/>
    <col min="16" max="16" width="20.85546875" customWidth="1"/>
    <col min="17" max="17" width="13.42578125" bestFit="1" customWidth="1"/>
    <col min="18" max="18" width="20" customWidth="1"/>
    <col min="19" max="19" width="18.42578125" customWidth="1"/>
    <col min="20" max="20" width="19" customWidth="1"/>
    <col min="37" max="37" width="15.140625" customWidth="1"/>
  </cols>
  <sheetData>
    <row r="1" spans="1:22" x14ac:dyDescent="0.25">
      <c r="A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2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ht="15.7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ht="15.75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ht="15.7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ht="15.75" customHeight="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ht="15.7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5.75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15.7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22" ht="15.75" customHeight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22" ht="15.75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22" ht="15.75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22" ht="15.75" customHeigh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ht="23.25" customHeight="1" x14ac:dyDescent="0.25">
      <c r="B15" s="129" t="s">
        <v>1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</row>
    <row r="16" spans="1:22" ht="15.75" customHeight="1" thickBot="1" x14ac:dyDescent="0.3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39" ht="22.5" customHeight="1" thickBot="1" x14ac:dyDescent="0.3">
      <c r="B17" s="125" t="s">
        <v>2</v>
      </c>
      <c r="C17" s="131" t="s">
        <v>3</v>
      </c>
      <c r="D17" s="132"/>
      <c r="E17" s="133"/>
      <c r="F17" s="134" t="s">
        <v>4</v>
      </c>
      <c r="G17" s="135"/>
      <c r="H17" s="136"/>
      <c r="I17" s="134" t="s">
        <v>5</v>
      </c>
      <c r="J17" s="135"/>
      <c r="K17" s="136"/>
      <c r="L17" s="134" t="s">
        <v>6</v>
      </c>
      <c r="M17" s="135"/>
      <c r="N17" s="136"/>
      <c r="O17" s="134" t="s">
        <v>7</v>
      </c>
      <c r="P17" s="135"/>
      <c r="Q17" s="135"/>
      <c r="R17" s="134" t="s">
        <v>8</v>
      </c>
      <c r="S17" s="135"/>
      <c r="T17" s="135"/>
      <c r="U17" s="135"/>
      <c r="V17" s="137"/>
    </row>
    <row r="18" spans="2:39" ht="57" customHeight="1" thickBot="1" x14ac:dyDescent="0.3">
      <c r="B18" s="130"/>
      <c r="C18" s="3" t="s">
        <v>9</v>
      </c>
      <c r="D18" s="4" t="s">
        <v>10</v>
      </c>
      <c r="E18" s="5" t="s">
        <v>11</v>
      </c>
      <c r="F18" s="3" t="s">
        <v>9</v>
      </c>
      <c r="G18" s="4" t="s">
        <v>10</v>
      </c>
      <c r="H18" s="5" t="s">
        <v>11</v>
      </c>
      <c r="I18" s="3" t="s">
        <v>9</v>
      </c>
      <c r="J18" s="4" t="s">
        <v>10</v>
      </c>
      <c r="K18" s="5" t="s">
        <v>11</v>
      </c>
      <c r="L18" s="3" t="s">
        <v>9</v>
      </c>
      <c r="M18" s="4" t="s">
        <v>10</v>
      </c>
      <c r="N18" s="5" t="s">
        <v>11</v>
      </c>
      <c r="O18" s="3" t="s">
        <v>12</v>
      </c>
      <c r="P18" s="4" t="s">
        <v>10</v>
      </c>
      <c r="Q18" s="6" t="s">
        <v>11</v>
      </c>
      <c r="R18" s="7" t="s">
        <v>13</v>
      </c>
      <c r="S18" s="8" t="s">
        <v>9</v>
      </c>
      <c r="T18" s="8" t="s">
        <v>10</v>
      </c>
      <c r="U18" s="9" t="s">
        <v>11</v>
      </c>
      <c r="V18" s="9" t="s">
        <v>14</v>
      </c>
    </row>
    <row r="19" spans="2:39" ht="22.5" customHeight="1" x14ac:dyDescent="0.25">
      <c r="B19" s="10" t="s">
        <v>15</v>
      </c>
      <c r="C19" s="11">
        <v>27</v>
      </c>
      <c r="D19" s="12">
        <v>56</v>
      </c>
      <c r="E19" s="13">
        <v>53</v>
      </c>
      <c r="F19" s="11">
        <v>21</v>
      </c>
      <c r="G19" s="12">
        <v>56</v>
      </c>
      <c r="H19" s="13">
        <v>62</v>
      </c>
      <c r="I19" s="11">
        <v>27</v>
      </c>
      <c r="J19" s="12">
        <v>54</v>
      </c>
      <c r="K19" s="13">
        <v>95</v>
      </c>
      <c r="L19" s="11">
        <v>27</v>
      </c>
      <c r="M19" s="12">
        <v>54</v>
      </c>
      <c r="N19" s="13">
        <v>95</v>
      </c>
      <c r="O19" s="11">
        <v>27</v>
      </c>
      <c r="P19" s="12">
        <v>54</v>
      </c>
      <c r="Q19" s="14">
        <v>59</v>
      </c>
      <c r="R19" s="15">
        <v>34</v>
      </c>
      <c r="S19" s="16">
        <v>0</v>
      </c>
      <c r="T19" s="16">
        <v>5</v>
      </c>
      <c r="U19" s="17">
        <v>80</v>
      </c>
      <c r="V19" s="18">
        <f>+U19/$U$25</f>
        <v>0.30888030888030887</v>
      </c>
    </row>
    <row r="20" spans="2:39" ht="22.5" customHeight="1" x14ac:dyDescent="0.25">
      <c r="B20" s="19" t="s">
        <v>16</v>
      </c>
      <c r="C20" s="20">
        <v>15</v>
      </c>
      <c r="D20" s="21">
        <v>21</v>
      </c>
      <c r="E20" s="22">
        <v>32</v>
      </c>
      <c r="F20" s="20">
        <v>18</v>
      </c>
      <c r="G20" s="21">
        <v>21</v>
      </c>
      <c r="H20" s="22">
        <v>31</v>
      </c>
      <c r="I20" s="20">
        <v>20</v>
      </c>
      <c r="J20" s="21">
        <v>21</v>
      </c>
      <c r="K20" s="22">
        <v>38</v>
      </c>
      <c r="L20" s="20">
        <v>20</v>
      </c>
      <c r="M20" s="21">
        <v>21</v>
      </c>
      <c r="N20" s="22">
        <v>38</v>
      </c>
      <c r="O20" s="20">
        <v>20</v>
      </c>
      <c r="P20" s="21">
        <v>21</v>
      </c>
      <c r="Q20" s="23">
        <v>48</v>
      </c>
      <c r="R20" s="15">
        <v>16</v>
      </c>
      <c r="S20" s="21">
        <v>4</v>
      </c>
      <c r="T20" s="21">
        <v>0</v>
      </c>
      <c r="U20" s="22">
        <v>78</v>
      </c>
      <c r="V20" s="24">
        <f t="shared" ref="V20:V25" si="0">+U20/$U$25</f>
        <v>0.30115830115830117</v>
      </c>
    </row>
    <row r="21" spans="2:39" ht="22.5" customHeight="1" x14ac:dyDescent="0.25">
      <c r="B21" s="25" t="s">
        <v>17</v>
      </c>
      <c r="C21" s="26">
        <v>5</v>
      </c>
      <c r="D21" s="16">
        <v>0</v>
      </c>
      <c r="E21" s="17">
        <v>24</v>
      </c>
      <c r="F21" s="26">
        <v>5</v>
      </c>
      <c r="G21" s="16">
        <v>0</v>
      </c>
      <c r="H21" s="17">
        <v>15</v>
      </c>
      <c r="I21" s="26">
        <v>6</v>
      </c>
      <c r="J21" s="16">
        <v>0</v>
      </c>
      <c r="K21" s="17">
        <v>40</v>
      </c>
      <c r="L21" s="26">
        <v>6</v>
      </c>
      <c r="M21" s="16">
        <v>6</v>
      </c>
      <c r="N21" s="17">
        <v>38</v>
      </c>
      <c r="O21" s="26">
        <v>6</v>
      </c>
      <c r="P21" s="16">
        <v>6</v>
      </c>
      <c r="Q21" s="27">
        <v>35</v>
      </c>
      <c r="R21" s="15">
        <v>6</v>
      </c>
      <c r="S21" s="16">
        <v>0</v>
      </c>
      <c r="T21" s="16">
        <v>0</v>
      </c>
      <c r="U21" s="17">
        <v>34</v>
      </c>
      <c r="V21" s="24">
        <f t="shared" si="0"/>
        <v>0.13127413127413126</v>
      </c>
    </row>
    <row r="22" spans="2:39" ht="22.5" customHeight="1" x14ac:dyDescent="0.25">
      <c r="B22" s="25" t="s">
        <v>18</v>
      </c>
      <c r="C22" s="26">
        <v>2</v>
      </c>
      <c r="D22" s="16">
        <v>0</v>
      </c>
      <c r="E22" s="17">
        <v>13</v>
      </c>
      <c r="F22" s="26">
        <v>1</v>
      </c>
      <c r="G22" s="16">
        <v>0</v>
      </c>
      <c r="H22" s="17">
        <v>13</v>
      </c>
      <c r="I22" s="26">
        <v>1</v>
      </c>
      <c r="J22" s="16">
        <v>0</v>
      </c>
      <c r="K22" s="17">
        <v>12</v>
      </c>
      <c r="L22" s="26">
        <v>1</v>
      </c>
      <c r="M22" s="16">
        <v>4</v>
      </c>
      <c r="N22" s="17">
        <v>12</v>
      </c>
      <c r="O22" s="26">
        <v>1</v>
      </c>
      <c r="P22" s="16">
        <v>4</v>
      </c>
      <c r="Q22" s="27">
        <v>12</v>
      </c>
      <c r="R22" s="15">
        <v>1</v>
      </c>
      <c r="S22" s="16">
        <v>1</v>
      </c>
      <c r="T22" s="16">
        <v>0</v>
      </c>
      <c r="U22" s="17">
        <v>10</v>
      </c>
      <c r="V22" s="24">
        <f t="shared" si="0"/>
        <v>3.8610038610038609E-2</v>
      </c>
    </row>
    <row r="23" spans="2:39" ht="22.5" customHeight="1" x14ac:dyDescent="0.25">
      <c r="B23" s="25" t="s">
        <v>19</v>
      </c>
      <c r="C23" s="26">
        <v>2</v>
      </c>
      <c r="D23" s="16">
        <v>10</v>
      </c>
      <c r="E23" s="17">
        <v>30</v>
      </c>
      <c r="F23" s="26">
        <v>4</v>
      </c>
      <c r="G23" s="16">
        <v>10</v>
      </c>
      <c r="H23" s="17">
        <v>30</v>
      </c>
      <c r="I23" s="26">
        <v>6</v>
      </c>
      <c r="J23" s="16">
        <v>10</v>
      </c>
      <c r="K23" s="17">
        <v>29</v>
      </c>
      <c r="L23" s="26">
        <v>6</v>
      </c>
      <c r="M23" s="16">
        <v>10</v>
      </c>
      <c r="N23" s="17">
        <v>29</v>
      </c>
      <c r="O23" s="26">
        <v>6</v>
      </c>
      <c r="P23" s="16">
        <v>11</v>
      </c>
      <c r="Q23" s="27">
        <v>30</v>
      </c>
      <c r="R23" s="15">
        <v>6</v>
      </c>
      <c r="S23" s="16">
        <v>0</v>
      </c>
      <c r="T23" s="16">
        <v>5</v>
      </c>
      <c r="U23" s="17">
        <v>30</v>
      </c>
      <c r="V23" s="24">
        <f t="shared" si="0"/>
        <v>0.11583011583011583</v>
      </c>
    </row>
    <row r="24" spans="2:39" ht="22.5" customHeight="1" thickBot="1" x14ac:dyDescent="0.3">
      <c r="B24" s="28" t="s">
        <v>20</v>
      </c>
      <c r="C24" s="29">
        <v>4</v>
      </c>
      <c r="D24" s="30">
        <v>10</v>
      </c>
      <c r="E24" s="31">
        <v>7</v>
      </c>
      <c r="F24" s="29">
        <v>5</v>
      </c>
      <c r="G24" s="30">
        <v>10</v>
      </c>
      <c r="H24" s="31">
        <v>11</v>
      </c>
      <c r="I24" s="29">
        <v>5</v>
      </c>
      <c r="J24" s="30">
        <v>8</v>
      </c>
      <c r="K24" s="31">
        <v>19</v>
      </c>
      <c r="L24" s="29">
        <v>5</v>
      </c>
      <c r="M24" s="30">
        <v>7</v>
      </c>
      <c r="N24" s="31">
        <v>19</v>
      </c>
      <c r="O24" s="29">
        <v>5</v>
      </c>
      <c r="P24" s="30">
        <v>8</v>
      </c>
      <c r="Q24" s="32">
        <v>42</v>
      </c>
      <c r="R24" s="33">
        <v>7</v>
      </c>
      <c r="S24" s="30">
        <v>0</v>
      </c>
      <c r="T24" s="30">
        <v>0</v>
      </c>
      <c r="U24" s="31">
        <v>27</v>
      </c>
      <c r="V24" s="34">
        <f t="shared" si="0"/>
        <v>0.10424710424710425</v>
      </c>
    </row>
    <row r="25" spans="2:39" ht="22.5" customHeight="1" thickBot="1" x14ac:dyDescent="0.3">
      <c r="B25" s="35" t="s">
        <v>21</v>
      </c>
      <c r="C25" s="36">
        <f t="shared" ref="C25:Q25" si="1">SUM(C19:C24)</f>
        <v>55</v>
      </c>
      <c r="D25" s="37">
        <f t="shared" si="1"/>
        <v>97</v>
      </c>
      <c r="E25" s="38">
        <f t="shared" si="1"/>
        <v>159</v>
      </c>
      <c r="F25" s="39">
        <f t="shared" si="1"/>
        <v>54</v>
      </c>
      <c r="G25" s="40">
        <f t="shared" si="1"/>
        <v>97</v>
      </c>
      <c r="H25" s="41">
        <f t="shared" si="1"/>
        <v>162</v>
      </c>
      <c r="I25" s="39">
        <f t="shared" si="1"/>
        <v>65</v>
      </c>
      <c r="J25" s="40">
        <f t="shared" si="1"/>
        <v>93</v>
      </c>
      <c r="K25" s="41">
        <f t="shared" si="1"/>
        <v>233</v>
      </c>
      <c r="L25" s="39">
        <f t="shared" si="1"/>
        <v>65</v>
      </c>
      <c r="M25" s="40">
        <f t="shared" si="1"/>
        <v>102</v>
      </c>
      <c r="N25" s="41">
        <f t="shared" si="1"/>
        <v>231</v>
      </c>
      <c r="O25" s="39">
        <f t="shared" si="1"/>
        <v>65</v>
      </c>
      <c r="P25" s="40">
        <f t="shared" si="1"/>
        <v>104</v>
      </c>
      <c r="Q25" s="42">
        <f t="shared" si="1"/>
        <v>226</v>
      </c>
      <c r="R25" s="36">
        <f>SUM(R19:R24)</f>
        <v>70</v>
      </c>
      <c r="S25" s="37">
        <f>SUM(S19:S24)</f>
        <v>5</v>
      </c>
      <c r="T25" s="37">
        <f>SUM(T19:T24)</f>
        <v>10</v>
      </c>
      <c r="U25" s="38">
        <f>SUM(U19:U24)</f>
        <v>259</v>
      </c>
      <c r="V25" s="43">
        <f t="shared" si="0"/>
        <v>1</v>
      </c>
    </row>
    <row r="26" spans="2:39" ht="22.5" customHeight="1" thickBot="1" x14ac:dyDescent="0.3">
      <c r="B26" s="35" t="s">
        <v>22</v>
      </c>
      <c r="C26" s="118"/>
      <c r="D26" s="119"/>
      <c r="E26" s="119"/>
      <c r="F26" s="44">
        <f t="shared" ref="F26:Q26" si="2">+F25/C25-1</f>
        <v>-1.8181818181818188E-2</v>
      </c>
      <c r="G26" s="45">
        <f t="shared" si="2"/>
        <v>0</v>
      </c>
      <c r="H26" s="46">
        <f t="shared" si="2"/>
        <v>1.8867924528301883E-2</v>
      </c>
      <c r="I26" s="44">
        <f t="shared" si="2"/>
        <v>0.20370370370370372</v>
      </c>
      <c r="J26" s="45">
        <f t="shared" si="2"/>
        <v>-4.123711340206182E-2</v>
      </c>
      <c r="K26" s="46">
        <f t="shared" si="2"/>
        <v>0.43827160493827155</v>
      </c>
      <c r="L26" s="44">
        <f t="shared" si="2"/>
        <v>0</v>
      </c>
      <c r="M26" s="45">
        <f t="shared" si="2"/>
        <v>9.6774193548387011E-2</v>
      </c>
      <c r="N26" s="46">
        <f t="shared" si="2"/>
        <v>-8.5836909871244149E-3</v>
      </c>
      <c r="O26" s="44">
        <f>+O25/L25-1</f>
        <v>0</v>
      </c>
      <c r="P26" s="45">
        <f t="shared" si="2"/>
        <v>1.9607843137254832E-2</v>
      </c>
      <c r="Q26" s="47">
        <f t="shared" si="2"/>
        <v>-2.1645021645021689E-2</v>
      </c>
      <c r="R26" s="48">
        <f>R25/O25-1</f>
        <v>7.6923076923076872E-2</v>
      </c>
      <c r="S26" s="49"/>
      <c r="T26" s="50"/>
      <c r="U26" s="51">
        <f>U25/Q25-1</f>
        <v>0.14601769911504414</v>
      </c>
      <c r="V26" s="51"/>
    </row>
    <row r="27" spans="2:39" ht="22.5" customHeight="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2"/>
    </row>
    <row r="28" spans="2:39" ht="24" customHeight="1" x14ac:dyDescent="0.2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4"/>
      <c r="P28" s="54"/>
      <c r="Q28" s="54"/>
      <c r="R28" s="53"/>
      <c r="S28" s="53"/>
      <c r="T28" s="53"/>
      <c r="U28" s="53"/>
      <c r="V28" s="53"/>
    </row>
    <row r="29" spans="2:39" ht="27" customHeight="1" x14ac:dyDescent="0.25">
      <c r="B29" s="120" t="s">
        <v>23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</row>
    <row r="30" spans="2:39" ht="24" thickBot="1" x14ac:dyDescent="0.3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3"/>
      <c r="O30" s="54"/>
      <c r="P30" s="54"/>
      <c r="Q30" s="54"/>
      <c r="R30" s="56"/>
      <c r="S30" s="56"/>
      <c r="T30" s="56"/>
      <c r="U30" s="56"/>
      <c r="V30" s="56"/>
    </row>
    <row r="31" spans="2:39" ht="15.75" customHeight="1" thickBot="1" x14ac:dyDescent="0.3">
      <c r="B31" s="121" t="s">
        <v>23</v>
      </c>
      <c r="C31" s="123" t="s">
        <v>3</v>
      </c>
      <c r="D31" s="124"/>
      <c r="E31" s="124"/>
      <c r="F31" s="124"/>
      <c r="G31" s="124"/>
      <c r="H31" s="124"/>
      <c r="I31" s="123" t="s">
        <v>4</v>
      </c>
      <c r="J31" s="124"/>
      <c r="K31" s="124"/>
      <c r="L31" s="124"/>
      <c r="M31" s="124"/>
      <c r="N31" s="125"/>
      <c r="O31" s="123" t="s">
        <v>5</v>
      </c>
      <c r="P31" s="124"/>
      <c r="Q31" s="124"/>
      <c r="R31" s="124"/>
      <c r="S31" s="124"/>
      <c r="T31" s="125"/>
      <c r="U31" s="123" t="s">
        <v>6</v>
      </c>
      <c r="V31" s="124"/>
      <c r="W31" s="124"/>
      <c r="X31" s="124"/>
      <c r="Y31" s="124"/>
      <c r="Z31" s="125"/>
      <c r="AA31" s="123" t="s">
        <v>7</v>
      </c>
      <c r="AB31" s="124"/>
      <c r="AC31" s="124"/>
      <c r="AD31" s="124"/>
      <c r="AE31" s="124"/>
      <c r="AF31" s="124"/>
      <c r="AG31" s="126" t="s">
        <v>8</v>
      </c>
      <c r="AH31" s="127"/>
      <c r="AI31" s="127"/>
      <c r="AJ31" s="127"/>
      <c r="AK31" s="127"/>
      <c r="AL31" s="127"/>
      <c r="AM31" s="128"/>
    </row>
    <row r="32" spans="2:39" ht="42.75" customHeight="1" thickBot="1" x14ac:dyDescent="0.3">
      <c r="B32" s="122"/>
      <c r="C32" s="57" t="s">
        <v>24</v>
      </c>
      <c r="D32" s="58" t="s">
        <v>25</v>
      </c>
      <c r="E32" s="58" t="s">
        <v>26</v>
      </c>
      <c r="F32" s="58" t="s">
        <v>27</v>
      </c>
      <c r="G32" s="58" t="s">
        <v>28</v>
      </c>
      <c r="H32" s="59" t="s">
        <v>21</v>
      </c>
      <c r="I32" s="57" t="s">
        <v>24</v>
      </c>
      <c r="J32" s="58" t="s">
        <v>25</v>
      </c>
      <c r="K32" s="58" t="s">
        <v>26</v>
      </c>
      <c r="L32" s="58" t="s">
        <v>27</v>
      </c>
      <c r="M32" s="58" t="s">
        <v>28</v>
      </c>
      <c r="N32" s="60" t="s">
        <v>21</v>
      </c>
      <c r="O32" s="57" t="s">
        <v>24</v>
      </c>
      <c r="P32" s="58" t="s">
        <v>25</v>
      </c>
      <c r="Q32" s="58" t="s">
        <v>26</v>
      </c>
      <c r="R32" s="58" t="s">
        <v>27</v>
      </c>
      <c r="S32" s="58" t="s">
        <v>28</v>
      </c>
      <c r="T32" s="60" t="s">
        <v>21</v>
      </c>
      <c r="U32" s="57" t="s">
        <v>24</v>
      </c>
      <c r="V32" s="58" t="s">
        <v>25</v>
      </c>
      <c r="W32" s="58" t="s">
        <v>26</v>
      </c>
      <c r="X32" s="58" t="s">
        <v>27</v>
      </c>
      <c r="Y32" s="58" t="s">
        <v>28</v>
      </c>
      <c r="Z32" s="60" t="s">
        <v>21</v>
      </c>
      <c r="AA32" s="57" t="s">
        <v>24</v>
      </c>
      <c r="AB32" s="58" t="s">
        <v>25</v>
      </c>
      <c r="AC32" s="58" t="s">
        <v>26</v>
      </c>
      <c r="AD32" s="58" t="s">
        <v>27</v>
      </c>
      <c r="AE32" s="58" t="s">
        <v>28</v>
      </c>
      <c r="AF32" s="59" t="s">
        <v>21</v>
      </c>
      <c r="AG32" s="57" t="s">
        <v>24</v>
      </c>
      <c r="AH32" s="58" t="s">
        <v>25</v>
      </c>
      <c r="AI32" s="58" t="s">
        <v>26</v>
      </c>
      <c r="AJ32" s="58" t="s">
        <v>27</v>
      </c>
      <c r="AK32" s="58" t="s">
        <v>9</v>
      </c>
      <c r="AL32" s="59" t="s">
        <v>21</v>
      </c>
      <c r="AM32" s="61" t="s">
        <v>14</v>
      </c>
    </row>
    <row r="33" spans="2:39" ht="15.75" x14ac:dyDescent="0.25">
      <c r="B33" s="62" t="s">
        <v>15</v>
      </c>
      <c r="C33" s="63">
        <v>0</v>
      </c>
      <c r="D33" s="64">
        <v>0</v>
      </c>
      <c r="E33" s="64">
        <v>5</v>
      </c>
      <c r="F33" s="64">
        <v>11</v>
      </c>
      <c r="G33" s="64">
        <v>11</v>
      </c>
      <c r="H33" s="65">
        <f t="shared" ref="H33:H38" si="3">SUM(C33:G33)</f>
        <v>27</v>
      </c>
      <c r="I33" s="63">
        <v>0</v>
      </c>
      <c r="J33" s="64">
        <v>0</v>
      </c>
      <c r="K33" s="64">
        <v>1</v>
      </c>
      <c r="L33" s="64">
        <v>13</v>
      </c>
      <c r="M33" s="64">
        <v>7</v>
      </c>
      <c r="N33" s="66">
        <f t="shared" ref="N33:N38" si="4">SUM(I33:M33)</f>
        <v>21</v>
      </c>
      <c r="O33" s="63">
        <v>1</v>
      </c>
      <c r="P33" s="64">
        <v>1</v>
      </c>
      <c r="Q33" s="64">
        <v>4</v>
      </c>
      <c r="R33" s="64">
        <v>16</v>
      </c>
      <c r="S33" s="64">
        <v>5</v>
      </c>
      <c r="T33" s="66">
        <f t="shared" ref="T33:T38" si="5">SUM(O33:S33)</f>
        <v>27</v>
      </c>
      <c r="U33" s="63">
        <v>1</v>
      </c>
      <c r="V33" s="64">
        <v>1</v>
      </c>
      <c r="W33" s="64">
        <v>4</v>
      </c>
      <c r="X33" s="64">
        <v>16</v>
      </c>
      <c r="Y33" s="64">
        <v>5</v>
      </c>
      <c r="Z33" s="66">
        <f t="shared" ref="Z33:Z38" si="6">SUM(U33:Y33)</f>
        <v>27</v>
      </c>
      <c r="AA33" s="67">
        <v>1</v>
      </c>
      <c r="AB33" s="67">
        <v>1</v>
      </c>
      <c r="AC33" s="67">
        <v>4</v>
      </c>
      <c r="AD33" s="67">
        <v>16</v>
      </c>
      <c r="AE33" s="67">
        <v>5</v>
      </c>
      <c r="AF33" s="65">
        <f t="shared" ref="AF33:AF38" si="7">SUM(AA33:AE33)</f>
        <v>27</v>
      </c>
      <c r="AG33" s="68">
        <v>2</v>
      </c>
      <c r="AH33" s="67">
        <v>6</v>
      </c>
      <c r="AI33" s="67">
        <v>12</v>
      </c>
      <c r="AJ33" s="67">
        <v>14</v>
      </c>
      <c r="AK33" s="16">
        <v>0</v>
      </c>
      <c r="AL33" s="65">
        <f>SUM(AG33:AK33)</f>
        <v>34</v>
      </c>
      <c r="AM33" s="69">
        <f>+AL33/$AL$39</f>
        <v>0.45333333333333331</v>
      </c>
    </row>
    <row r="34" spans="2:39" ht="15.75" x14ac:dyDescent="0.25">
      <c r="B34" s="70" t="s">
        <v>16</v>
      </c>
      <c r="C34" s="71">
        <v>0</v>
      </c>
      <c r="D34" s="72">
        <v>0</v>
      </c>
      <c r="E34" s="72">
        <v>3</v>
      </c>
      <c r="F34" s="72">
        <v>8</v>
      </c>
      <c r="G34" s="72">
        <v>4</v>
      </c>
      <c r="H34" s="73">
        <f t="shared" si="3"/>
        <v>15</v>
      </c>
      <c r="I34" s="71">
        <v>0</v>
      </c>
      <c r="J34" s="72">
        <v>1</v>
      </c>
      <c r="K34" s="74">
        <v>7</v>
      </c>
      <c r="L34" s="72">
        <v>7</v>
      </c>
      <c r="M34" s="72">
        <v>3</v>
      </c>
      <c r="N34" s="75">
        <f t="shared" si="4"/>
        <v>18</v>
      </c>
      <c r="O34" s="71">
        <v>0</v>
      </c>
      <c r="P34" s="72">
        <v>2</v>
      </c>
      <c r="Q34" s="74">
        <v>7</v>
      </c>
      <c r="R34" s="72">
        <v>6</v>
      </c>
      <c r="S34" s="72">
        <v>5</v>
      </c>
      <c r="T34" s="75">
        <f t="shared" si="5"/>
        <v>20</v>
      </c>
      <c r="U34" s="71">
        <v>0</v>
      </c>
      <c r="V34" s="72">
        <v>2</v>
      </c>
      <c r="W34" s="74">
        <v>7</v>
      </c>
      <c r="X34" s="72">
        <v>6</v>
      </c>
      <c r="Y34" s="72">
        <v>5</v>
      </c>
      <c r="Z34" s="75">
        <f t="shared" si="6"/>
        <v>20</v>
      </c>
      <c r="AA34" s="76">
        <v>0</v>
      </c>
      <c r="AB34" s="76">
        <v>2</v>
      </c>
      <c r="AC34" s="76">
        <v>7</v>
      </c>
      <c r="AD34" s="76">
        <v>6</v>
      </c>
      <c r="AE34" s="76">
        <v>5</v>
      </c>
      <c r="AF34" s="73">
        <f t="shared" si="7"/>
        <v>20</v>
      </c>
      <c r="AG34" s="77">
        <v>0</v>
      </c>
      <c r="AH34" s="76">
        <v>3</v>
      </c>
      <c r="AI34" s="76">
        <v>5</v>
      </c>
      <c r="AJ34" s="76">
        <v>8</v>
      </c>
      <c r="AK34" s="21">
        <v>4</v>
      </c>
      <c r="AL34" s="65">
        <f t="shared" ref="AL34:AL38" si="8">SUM(AG34:AK34)</f>
        <v>20</v>
      </c>
      <c r="AM34" s="24">
        <f t="shared" ref="AM34:AM39" si="9">+AL34/$AL$39</f>
        <v>0.26666666666666666</v>
      </c>
    </row>
    <row r="35" spans="2:39" ht="15.75" x14ac:dyDescent="0.25">
      <c r="B35" s="70" t="s">
        <v>17</v>
      </c>
      <c r="C35" s="71">
        <v>0</v>
      </c>
      <c r="D35" s="72">
        <v>0</v>
      </c>
      <c r="E35" s="72">
        <v>1</v>
      </c>
      <c r="F35" s="72">
        <v>3</v>
      </c>
      <c r="G35" s="72">
        <v>1</v>
      </c>
      <c r="H35" s="73">
        <f t="shared" si="3"/>
        <v>5</v>
      </c>
      <c r="I35" s="71">
        <v>0</v>
      </c>
      <c r="J35" s="72">
        <v>0</v>
      </c>
      <c r="K35" s="72">
        <v>1</v>
      </c>
      <c r="L35" s="72">
        <v>4</v>
      </c>
      <c r="M35" s="72">
        <v>0</v>
      </c>
      <c r="N35" s="75">
        <f t="shared" si="4"/>
        <v>5</v>
      </c>
      <c r="O35" s="71">
        <v>0</v>
      </c>
      <c r="P35" s="72">
        <v>1</v>
      </c>
      <c r="Q35" s="72">
        <v>3</v>
      </c>
      <c r="R35" s="72">
        <v>2</v>
      </c>
      <c r="S35" s="72">
        <v>0</v>
      </c>
      <c r="T35" s="75">
        <f t="shared" si="5"/>
        <v>6</v>
      </c>
      <c r="U35" s="71">
        <v>0</v>
      </c>
      <c r="V35" s="72">
        <v>1</v>
      </c>
      <c r="W35" s="72">
        <v>3</v>
      </c>
      <c r="X35" s="72">
        <v>2</v>
      </c>
      <c r="Y35" s="72">
        <v>0</v>
      </c>
      <c r="Z35" s="75">
        <f t="shared" si="6"/>
        <v>6</v>
      </c>
      <c r="AA35" s="76">
        <v>0</v>
      </c>
      <c r="AB35" s="76">
        <v>1</v>
      </c>
      <c r="AC35" s="76">
        <v>3</v>
      </c>
      <c r="AD35" s="76">
        <v>2</v>
      </c>
      <c r="AE35" s="76">
        <v>0</v>
      </c>
      <c r="AF35" s="73">
        <f t="shared" si="7"/>
        <v>6</v>
      </c>
      <c r="AG35" s="77">
        <v>0</v>
      </c>
      <c r="AH35" s="76">
        <v>1</v>
      </c>
      <c r="AI35" s="76">
        <v>4</v>
      </c>
      <c r="AJ35" s="76">
        <v>1</v>
      </c>
      <c r="AK35" s="16">
        <v>0</v>
      </c>
      <c r="AL35" s="65">
        <f t="shared" si="8"/>
        <v>6</v>
      </c>
      <c r="AM35" s="24">
        <f t="shared" si="9"/>
        <v>0.08</v>
      </c>
    </row>
    <row r="36" spans="2:39" ht="15.75" x14ac:dyDescent="0.25">
      <c r="B36" s="70" t="s">
        <v>18</v>
      </c>
      <c r="C36" s="71">
        <v>0</v>
      </c>
      <c r="D36" s="72">
        <v>0</v>
      </c>
      <c r="E36" s="72">
        <v>0</v>
      </c>
      <c r="F36" s="72">
        <v>2</v>
      </c>
      <c r="G36" s="72">
        <v>0</v>
      </c>
      <c r="H36" s="73">
        <f t="shared" si="3"/>
        <v>2</v>
      </c>
      <c r="I36" s="71">
        <v>0</v>
      </c>
      <c r="J36" s="72">
        <v>0</v>
      </c>
      <c r="K36" s="72">
        <v>0</v>
      </c>
      <c r="L36" s="72">
        <v>1</v>
      </c>
      <c r="M36" s="72">
        <v>0</v>
      </c>
      <c r="N36" s="75">
        <f t="shared" si="4"/>
        <v>1</v>
      </c>
      <c r="O36" s="71">
        <v>0</v>
      </c>
      <c r="P36" s="72">
        <v>0</v>
      </c>
      <c r="Q36" s="72">
        <v>0</v>
      </c>
      <c r="R36" s="72">
        <v>0</v>
      </c>
      <c r="S36" s="72">
        <v>1</v>
      </c>
      <c r="T36" s="75">
        <f t="shared" si="5"/>
        <v>1</v>
      </c>
      <c r="U36" s="71">
        <v>0</v>
      </c>
      <c r="V36" s="72">
        <v>0</v>
      </c>
      <c r="W36" s="72">
        <v>0</v>
      </c>
      <c r="X36" s="72">
        <v>1</v>
      </c>
      <c r="Y36" s="72">
        <v>0</v>
      </c>
      <c r="Z36" s="75">
        <f t="shared" si="6"/>
        <v>1</v>
      </c>
      <c r="AA36" s="76">
        <v>0</v>
      </c>
      <c r="AB36" s="76">
        <v>0</v>
      </c>
      <c r="AC36" s="76">
        <v>0</v>
      </c>
      <c r="AD36" s="76">
        <v>1</v>
      </c>
      <c r="AE36" s="76">
        <v>0</v>
      </c>
      <c r="AF36" s="73">
        <f t="shared" si="7"/>
        <v>1</v>
      </c>
      <c r="AG36" s="77">
        <v>0</v>
      </c>
      <c r="AH36" s="76">
        <v>0</v>
      </c>
      <c r="AI36" s="76">
        <v>0</v>
      </c>
      <c r="AJ36" s="76">
        <v>1</v>
      </c>
      <c r="AK36" s="16">
        <v>1</v>
      </c>
      <c r="AL36" s="65">
        <f t="shared" si="8"/>
        <v>2</v>
      </c>
      <c r="AM36" s="24">
        <f t="shared" si="9"/>
        <v>2.6666666666666668E-2</v>
      </c>
    </row>
    <row r="37" spans="2:39" ht="15.75" x14ac:dyDescent="0.25">
      <c r="B37" s="70" t="s">
        <v>19</v>
      </c>
      <c r="C37" s="71">
        <v>0</v>
      </c>
      <c r="D37" s="72">
        <v>0</v>
      </c>
      <c r="E37" s="72">
        <v>0</v>
      </c>
      <c r="F37" s="72">
        <v>0</v>
      </c>
      <c r="G37" s="72">
        <v>2</v>
      </c>
      <c r="H37" s="73">
        <f t="shared" si="3"/>
        <v>2</v>
      </c>
      <c r="I37" s="71">
        <v>0</v>
      </c>
      <c r="J37" s="72">
        <v>0</v>
      </c>
      <c r="K37" s="72">
        <v>0</v>
      </c>
      <c r="L37" s="72">
        <v>0</v>
      </c>
      <c r="M37" s="72">
        <v>4</v>
      </c>
      <c r="N37" s="75">
        <f t="shared" si="4"/>
        <v>4</v>
      </c>
      <c r="O37" s="71">
        <v>0</v>
      </c>
      <c r="P37" s="72">
        <v>0</v>
      </c>
      <c r="Q37" s="72">
        <v>0</v>
      </c>
      <c r="R37" s="72">
        <v>3</v>
      </c>
      <c r="S37" s="72">
        <v>3</v>
      </c>
      <c r="T37" s="75">
        <f t="shared" si="5"/>
        <v>6</v>
      </c>
      <c r="U37" s="71">
        <v>0</v>
      </c>
      <c r="V37" s="72">
        <v>0</v>
      </c>
      <c r="W37" s="72">
        <v>0</v>
      </c>
      <c r="X37" s="72">
        <v>3</v>
      </c>
      <c r="Y37" s="72">
        <v>3</v>
      </c>
      <c r="Z37" s="75">
        <f t="shared" si="6"/>
        <v>6</v>
      </c>
      <c r="AA37" s="76">
        <v>0</v>
      </c>
      <c r="AB37" s="76">
        <v>0</v>
      </c>
      <c r="AC37" s="76">
        <v>0</v>
      </c>
      <c r="AD37" s="76">
        <v>3</v>
      </c>
      <c r="AE37" s="76">
        <v>3</v>
      </c>
      <c r="AF37" s="73">
        <f t="shared" si="7"/>
        <v>6</v>
      </c>
      <c r="AG37" s="77">
        <v>0</v>
      </c>
      <c r="AH37" s="76">
        <v>0</v>
      </c>
      <c r="AI37" s="76">
        <v>0</v>
      </c>
      <c r="AJ37" s="76">
        <v>6</v>
      </c>
      <c r="AK37" s="16">
        <v>0</v>
      </c>
      <c r="AL37" s="65">
        <f t="shared" si="8"/>
        <v>6</v>
      </c>
      <c r="AM37" s="24">
        <f t="shared" si="9"/>
        <v>0.08</v>
      </c>
    </row>
    <row r="38" spans="2:39" ht="16.5" thickBot="1" x14ac:dyDescent="0.3">
      <c r="B38" s="78" t="s">
        <v>20</v>
      </c>
      <c r="C38" s="79">
        <v>0</v>
      </c>
      <c r="D38" s="80">
        <v>0</v>
      </c>
      <c r="E38" s="80">
        <v>0</v>
      </c>
      <c r="F38" s="80">
        <v>1</v>
      </c>
      <c r="G38" s="80">
        <v>3</v>
      </c>
      <c r="H38" s="81">
        <f t="shared" si="3"/>
        <v>4</v>
      </c>
      <c r="I38" s="79">
        <v>0</v>
      </c>
      <c r="J38" s="80">
        <v>0</v>
      </c>
      <c r="K38" s="80">
        <v>1</v>
      </c>
      <c r="L38" s="80">
        <v>1</v>
      </c>
      <c r="M38" s="80">
        <v>3</v>
      </c>
      <c r="N38" s="82">
        <f t="shared" si="4"/>
        <v>5</v>
      </c>
      <c r="O38" s="79">
        <v>0</v>
      </c>
      <c r="P38" s="80">
        <v>0</v>
      </c>
      <c r="Q38" s="80">
        <v>1</v>
      </c>
      <c r="R38" s="80">
        <v>2</v>
      </c>
      <c r="S38" s="80">
        <v>2</v>
      </c>
      <c r="T38" s="82">
        <f t="shared" si="5"/>
        <v>5</v>
      </c>
      <c r="U38" s="79">
        <v>0</v>
      </c>
      <c r="V38" s="80">
        <v>0</v>
      </c>
      <c r="W38" s="80">
        <v>1</v>
      </c>
      <c r="X38" s="80">
        <v>2</v>
      </c>
      <c r="Y38" s="80">
        <v>2</v>
      </c>
      <c r="Z38" s="82">
        <f t="shared" si="6"/>
        <v>5</v>
      </c>
      <c r="AA38" s="76">
        <v>0</v>
      </c>
      <c r="AB38" s="76">
        <v>0</v>
      </c>
      <c r="AC38" s="76">
        <v>1</v>
      </c>
      <c r="AD38" s="76">
        <v>2</v>
      </c>
      <c r="AE38" s="76">
        <v>2</v>
      </c>
      <c r="AF38" s="81">
        <f t="shared" si="7"/>
        <v>5</v>
      </c>
      <c r="AG38" s="83">
        <v>1</v>
      </c>
      <c r="AH38" s="84">
        <v>2</v>
      </c>
      <c r="AI38" s="84">
        <v>1</v>
      </c>
      <c r="AJ38" s="84">
        <v>3</v>
      </c>
      <c r="AK38" s="30">
        <v>0</v>
      </c>
      <c r="AL38" s="65">
        <f t="shared" si="8"/>
        <v>7</v>
      </c>
      <c r="AM38" s="85">
        <f t="shared" si="9"/>
        <v>9.3333333333333338E-2</v>
      </c>
    </row>
    <row r="39" spans="2:39" ht="24" customHeight="1" thickBot="1" x14ac:dyDescent="0.3">
      <c r="B39" s="86" t="s">
        <v>21</v>
      </c>
      <c r="C39" s="87">
        <f t="shared" ref="C39:AF39" si="10">SUM(C33:C38)</f>
        <v>0</v>
      </c>
      <c r="D39" s="88">
        <f t="shared" si="10"/>
        <v>0</v>
      </c>
      <c r="E39" s="88">
        <f t="shared" si="10"/>
        <v>9</v>
      </c>
      <c r="F39" s="88">
        <f t="shared" si="10"/>
        <v>25</v>
      </c>
      <c r="G39" s="88">
        <f t="shared" si="10"/>
        <v>21</v>
      </c>
      <c r="H39" s="89">
        <f t="shared" si="10"/>
        <v>55</v>
      </c>
      <c r="I39" s="87">
        <f t="shared" si="10"/>
        <v>0</v>
      </c>
      <c r="J39" s="88">
        <f t="shared" si="10"/>
        <v>1</v>
      </c>
      <c r="K39" s="88">
        <f t="shared" si="10"/>
        <v>10</v>
      </c>
      <c r="L39" s="88">
        <f t="shared" si="10"/>
        <v>26</v>
      </c>
      <c r="M39" s="88">
        <f t="shared" si="10"/>
        <v>17</v>
      </c>
      <c r="N39" s="90">
        <f t="shared" si="10"/>
        <v>54</v>
      </c>
      <c r="O39" s="87">
        <f t="shared" si="10"/>
        <v>1</v>
      </c>
      <c r="P39" s="88">
        <f t="shared" si="10"/>
        <v>4</v>
      </c>
      <c r="Q39" s="88">
        <f t="shared" si="10"/>
        <v>15</v>
      </c>
      <c r="R39" s="88">
        <f t="shared" si="10"/>
        <v>29</v>
      </c>
      <c r="S39" s="88">
        <f t="shared" si="10"/>
        <v>16</v>
      </c>
      <c r="T39" s="90">
        <f t="shared" si="10"/>
        <v>65</v>
      </c>
      <c r="U39" s="87">
        <f t="shared" si="10"/>
        <v>1</v>
      </c>
      <c r="V39" s="88">
        <f t="shared" si="10"/>
        <v>4</v>
      </c>
      <c r="W39" s="88">
        <f t="shared" si="10"/>
        <v>15</v>
      </c>
      <c r="X39" s="88">
        <f t="shared" si="10"/>
        <v>30</v>
      </c>
      <c r="Y39" s="88">
        <f t="shared" si="10"/>
        <v>15</v>
      </c>
      <c r="Z39" s="90">
        <f t="shared" si="10"/>
        <v>65</v>
      </c>
      <c r="AA39" s="87">
        <f t="shared" si="10"/>
        <v>1</v>
      </c>
      <c r="AB39" s="88">
        <f t="shared" si="10"/>
        <v>4</v>
      </c>
      <c r="AC39" s="88">
        <f t="shared" si="10"/>
        <v>15</v>
      </c>
      <c r="AD39" s="88">
        <f t="shared" si="10"/>
        <v>30</v>
      </c>
      <c r="AE39" s="88">
        <f t="shared" si="10"/>
        <v>15</v>
      </c>
      <c r="AF39" s="89">
        <f t="shared" si="10"/>
        <v>65</v>
      </c>
      <c r="AG39" s="91">
        <f>SUM(AG33:AG38)</f>
        <v>3</v>
      </c>
      <c r="AH39" s="92">
        <f t="shared" ref="AH39:AJ39" si="11">SUM(AH33:AH38)</f>
        <v>12</v>
      </c>
      <c r="AI39" s="92">
        <f t="shared" si="11"/>
        <v>22</v>
      </c>
      <c r="AJ39" s="92">
        <f t="shared" si="11"/>
        <v>33</v>
      </c>
      <c r="AK39" s="40">
        <f>SUM(AK33:AK38)</f>
        <v>5</v>
      </c>
      <c r="AL39" s="93">
        <f>SUM(AL33:AL38)</f>
        <v>75</v>
      </c>
      <c r="AM39" s="94">
        <f t="shared" si="9"/>
        <v>1</v>
      </c>
    </row>
    <row r="40" spans="2:39" ht="16.5" thickBot="1" x14ac:dyDescent="0.3">
      <c r="B40" s="86" t="s">
        <v>29</v>
      </c>
      <c r="C40" s="95">
        <f t="shared" ref="C40:G40" si="12">C39/$H$39</f>
        <v>0</v>
      </c>
      <c r="D40" s="96">
        <f t="shared" si="12"/>
        <v>0</v>
      </c>
      <c r="E40" s="96">
        <f t="shared" si="12"/>
        <v>0.16363636363636364</v>
      </c>
      <c r="F40" s="96">
        <f t="shared" si="12"/>
        <v>0.45454545454545453</v>
      </c>
      <c r="G40" s="96">
        <f t="shared" si="12"/>
        <v>0.38181818181818183</v>
      </c>
      <c r="H40" s="97">
        <f>SUM(C40:G40)</f>
        <v>1</v>
      </c>
      <c r="I40" s="95">
        <f t="shared" ref="I40:M40" si="13">I39/$N$39</f>
        <v>0</v>
      </c>
      <c r="J40" s="96">
        <f t="shared" si="13"/>
        <v>1.8518518518518517E-2</v>
      </c>
      <c r="K40" s="96">
        <f t="shared" si="13"/>
        <v>0.18518518518518517</v>
      </c>
      <c r="L40" s="96">
        <f t="shared" si="13"/>
        <v>0.48148148148148145</v>
      </c>
      <c r="M40" s="96">
        <f t="shared" si="13"/>
        <v>0.31481481481481483</v>
      </c>
      <c r="N40" s="98">
        <f>SUM(I40:M40)</f>
        <v>1</v>
      </c>
      <c r="O40" s="95">
        <f t="shared" ref="O40:S40" si="14">O39/$T$39</f>
        <v>1.5384615384615385E-2</v>
      </c>
      <c r="P40" s="96">
        <f t="shared" si="14"/>
        <v>6.1538461538461542E-2</v>
      </c>
      <c r="Q40" s="96">
        <f t="shared" si="14"/>
        <v>0.23076923076923078</v>
      </c>
      <c r="R40" s="96">
        <f t="shared" si="14"/>
        <v>0.44615384615384618</v>
      </c>
      <c r="S40" s="96">
        <f t="shared" si="14"/>
        <v>0.24615384615384617</v>
      </c>
      <c r="T40" s="98">
        <f>SUM(O40:S40)</f>
        <v>1</v>
      </c>
      <c r="U40" s="95">
        <f t="shared" ref="U40:Y40" si="15">U39/$Z$39</f>
        <v>1.5384615384615385E-2</v>
      </c>
      <c r="V40" s="96">
        <f t="shared" si="15"/>
        <v>6.1538461538461542E-2</v>
      </c>
      <c r="W40" s="96">
        <f t="shared" si="15"/>
        <v>0.23076923076923078</v>
      </c>
      <c r="X40" s="96">
        <f t="shared" si="15"/>
        <v>0.46153846153846156</v>
      </c>
      <c r="Y40" s="96">
        <f t="shared" si="15"/>
        <v>0.23076923076923078</v>
      </c>
      <c r="Z40" s="98">
        <f>SUM(U40:Y40)</f>
        <v>1</v>
      </c>
      <c r="AA40" s="95">
        <f>AA39/$AF$39</f>
        <v>1.5384615384615385E-2</v>
      </c>
      <c r="AB40" s="96">
        <f t="shared" ref="AB40:AE40" si="16">AB39/$AF$39</f>
        <v>6.1538461538461542E-2</v>
      </c>
      <c r="AC40" s="96">
        <f t="shared" si="16"/>
        <v>0.23076923076923078</v>
      </c>
      <c r="AD40" s="96">
        <f t="shared" si="16"/>
        <v>0.46153846153846156</v>
      </c>
      <c r="AE40" s="96">
        <f t="shared" si="16"/>
        <v>0.23076923076923078</v>
      </c>
      <c r="AF40" s="97">
        <f>SUM(AA40:AE40)</f>
        <v>1</v>
      </c>
      <c r="AG40" s="99">
        <f>AG39/$AL$39</f>
        <v>0.04</v>
      </c>
      <c r="AH40" s="100">
        <f t="shared" ref="AH40:AK40" si="17">AH39/$AL$39</f>
        <v>0.16</v>
      </c>
      <c r="AI40" s="100">
        <f t="shared" si="17"/>
        <v>0.29333333333333333</v>
      </c>
      <c r="AJ40" s="100">
        <f t="shared" si="17"/>
        <v>0.44</v>
      </c>
      <c r="AK40" s="100">
        <f t="shared" si="17"/>
        <v>6.6666666666666666E-2</v>
      </c>
      <c r="AL40" s="101">
        <f>AL39/AL39</f>
        <v>1</v>
      </c>
      <c r="AM40" s="102"/>
    </row>
    <row r="41" spans="2:39" ht="15.75" x14ac:dyDescent="0.25">
      <c r="B41" s="10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4"/>
      <c r="O41" s="53"/>
      <c r="P41" s="53"/>
      <c r="Q41" s="53"/>
      <c r="R41" s="54"/>
      <c r="S41" s="54"/>
      <c r="T41" s="54"/>
      <c r="U41" s="54"/>
      <c r="V41" s="54"/>
    </row>
    <row r="42" spans="2:39" ht="15.75" x14ac:dyDescent="0.25">
      <c r="B42" s="10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4"/>
      <c r="O42" s="53"/>
      <c r="P42" s="53"/>
      <c r="Q42" s="53"/>
      <c r="R42" s="54"/>
      <c r="S42" s="54"/>
      <c r="T42" s="54"/>
      <c r="U42" s="54"/>
      <c r="V42" s="54"/>
    </row>
    <row r="43" spans="2:39" x14ac:dyDescent="0.2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2:39" ht="28.5" customHeight="1" x14ac:dyDescent="0.25">
      <c r="B44" s="52"/>
      <c r="C44" s="52"/>
      <c r="D44" s="52"/>
      <c r="E44" s="52"/>
      <c r="F44" s="52"/>
      <c r="G44" s="52"/>
    </row>
    <row r="45" spans="2:39" x14ac:dyDescent="0.25">
      <c r="B45" s="52"/>
      <c r="C45" s="52"/>
      <c r="D45" s="52"/>
      <c r="E45" s="52"/>
      <c r="F45" s="52"/>
      <c r="G45" s="52"/>
    </row>
    <row r="46" spans="2:39" ht="24" customHeight="1" x14ac:dyDescent="0.25">
      <c r="B46" s="52"/>
      <c r="C46" s="52"/>
      <c r="D46" s="52"/>
      <c r="E46" s="52"/>
      <c r="F46" s="52"/>
      <c r="G46" s="52"/>
    </row>
    <row r="47" spans="2:39" ht="24" customHeight="1" x14ac:dyDescent="0.25">
      <c r="B47" s="52"/>
      <c r="C47" s="52"/>
      <c r="D47" s="52"/>
      <c r="E47" s="52"/>
      <c r="F47" s="52"/>
      <c r="G47" s="52"/>
    </row>
    <row r="48" spans="2:39" ht="24" customHeight="1" x14ac:dyDescent="0.25">
      <c r="B48" s="52"/>
      <c r="C48" s="52"/>
      <c r="D48" s="52"/>
      <c r="E48" s="52"/>
      <c r="F48" s="52"/>
      <c r="G48" s="52"/>
    </row>
    <row r="49" spans="2:14" ht="24" customHeight="1" x14ac:dyDescent="0.25">
      <c r="B49" s="52"/>
      <c r="C49" s="52"/>
      <c r="D49" s="52"/>
      <c r="E49" s="52"/>
      <c r="F49" s="52"/>
      <c r="G49" s="52"/>
    </row>
    <row r="50" spans="2:14" ht="24" customHeight="1" x14ac:dyDescent="0.25">
      <c r="B50" s="52"/>
      <c r="C50" s="52"/>
      <c r="D50" s="52"/>
      <c r="E50" s="52"/>
      <c r="F50" s="52"/>
      <c r="G50" s="52"/>
    </row>
    <row r="51" spans="2:14" ht="24" customHeight="1" x14ac:dyDescent="0.25">
      <c r="B51" s="52"/>
      <c r="C51" s="52"/>
      <c r="D51" s="52"/>
      <c r="E51" s="52"/>
      <c r="F51" s="52"/>
      <c r="G51" s="52"/>
    </row>
    <row r="52" spans="2:14" ht="24" customHeight="1" x14ac:dyDescent="0.25">
      <c r="B52" s="52"/>
      <c r="C52" s="52"/>
      <c r="D52" s="52"/>
      <c r="E52" s="52"/>
      <c r="F52" s="52"/>
      <c r="G52" s="52"/>
    </row>
    <row r="53" spans="2:14" ht="21" customHeight="1" x14ac:dyDescent="0.25">
      <c r="B53" s="52"/>
      <c r="C53" s="52"/>
      <c r="D53" s="52"/>
      <c r="E53" s="52"/>
      <c r="F53" s="52"/>
      <c r="G53" s="52"/>
    </row>
    <row r="54" spans="2:14" x14ac:dyDescent="0.25">
      <c r="B54" s="52"/>
      <c r="C54" s="52"/>
      <c r="D54" s="52"/>
      <c r="E54" s="52"/>
      <c r="F54" s="52"/>
      <c r="G54" s="52"/>
    </row>
    <row r="55" spans="2:14" x14ac:dyDescent="0.2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2:14" x14ac:dyDescent="0.2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2:14" x14ac:dyDescent="0.2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2:14" x14ac:dyDescent="0.2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2:14" x14ac:dyDescent="0.2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2:14" x14ac:dyDescent="0.2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2:14" x14ac:dyDescent="0.2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2:14" ht="15.75" thickBot="1" x14ac:dyDescent="0.3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2:14" ht="16.5" thickBot="1" x14ac:dyDescent="0.3">
      <c r="B63" s="104"/>
      <c r="C63" s="105" t="s">
        <v>3</v>
      </c>
      <c r="D63" s="58" t="s">
        <v>4</v>
      </c>
      <c r="E63" s="58" t="s">
        <v>5</v>
      </c>
      <c r="F63" s="58" t="s">
        <v>6</v>
      </c>
      <c r="G63" s="58" t="s">
        <v>7</v>
      </c>
      <c r="H63" s="60" t="s">
        <v>8</v>
      </c>
    </row>
    <row r="64" spans="2:14" ht="24" customHeight="1" x14ac:dyDescent="0.25">
      <c r="B64" s="106" t="s">
        <v>24</v>
      </c>
      <c r="C64" s="107">
        <f>+C39</f>
        <v>0</v>
      </c>
      <c r="D64" s="108">
        <f>+I39</f>
        <v>0</v>
      </c>
      <c r="E64" s="108">
        <f>+O39</f>
        <v>1</v>
      </c>
      <c r="F64" s="108">
        <f>+U39</f>
        <v>1</v>
      </c>
      <c r="G64" s="108">
        <f>+AA39</f>
        <v>1</v>
      </c>
      <c r="H64" s="109">
        <f>AG39</f>
        <v>3</v>
      </c>
    </row>
    <row r="65" spans="1:8" ht="24" customHeight="1" x14ac:dyDescent="0.25">
      <c r="B65" s="110" t="s">
        <v>25</v>
      </c>
      <c r="C65" s="111">
        <f>+D39</f>
        <v>0</v>
      </c>
      <c r="D65" s="112">
        <f>+J39</f>
        <v>1</v>
      </c>
      <c r="E65" s="112">
        <f>+P39</f>
        <v>4</v>
      </c>
      <c r="F65" s="112">
        <f>+V39</f>
        <v>4</v>
      </c>
      <c r="G65" s="112">
        <f>+AB39</f>
        <v>4</v>
      </c>
      <c r="H65" s="113">
        <f>AH39</f>
        <v>12</v>
      </c>
    </row>
    <row r="66" spans="1:8" ht="24" customHeight="1" x14ac:dyDescent="0.25">
      <c r="B66" s="110" t="s">
        <v>26</v>
      </c>
      <c r="C66" s="111">
        <f>+E39</f>
        <v>9</v>
      </c>
      <c r="D66" s="112">
        <f>+K39</f>
        <v>10</v>
      </c>
      <c r="E66" s="112">
        <f>+Q39</f>
        <v>15</v>
      </c>
      <c r="F66" s="112">
        <f>+W39</f>
        <v>15</v>
      </c>
      <c r="G66" s="112">
        <f>+AC39</f>
        <v>15</v>
      </c>
      <c r="H66" s="113">
        <f>AI39</f>
        <v>22</v>
      </c>
    </row>
    <row r="67" spans="1:8" ht="24" customHeight="1" x14ac:dyDescent="0.25">
      <c r="B67" s="110" t="s">
        <v>27</v>
      </c>
      <c r="C67" s="111">
        <f>+F39</f>
        <v>25</v>
      </c>
      <c r="D67" s="112">
        <f>+L39</f>
        <v>26</v>
      </c>
      <c r="E67" s="112">
        <f>+R39</f>
        <v>29</v>
      </c>
      <c r="F67" s="112">
        <f>+X39</f>
        <v>30</v>
      </c>
      <c r="G67" s="112">
        <f>+AD39</f>
        <v>30</v>
      </c>
      <c r="H67" s="113">
        <f>AJ39</f>
        <v>33</v>
      </c>
    </row>
    <row r="68" spans="1:8" ht="24" customHeight="1" thickBot="1" x14ac:dyDescent="0.3">
      <c r="B68" s="114" t="s">
        <v>28</v>
      </c>
      <c r="C68" s="115">
        <f>+G39</f>
        <v>21</v>
      </c>
      <c r="D68" s="116">
        <f>+M39</f>
        <v>17</v>
      </c>
      <c r="E68" s="116">
        <f>+S39</f>
        <v>16</v>
      </c>
      <c r="F68" s="116">
        <f>+Y39</f>
        <v>15</v>
      </c>
      <c r="G68" s="116">
        <f>+AE39</f>
        <v>15</v>
      </c>
      <c r="H68" s="117">
        <v>0</v>
      </c>
    </row>
    <row r="69" spans="1:8" ht="24" customHeight="1" x14ac:dyDescent="0.25"/>
    <row r="71" spans="1:8" x14ac:dyDescent="0.25">
      <c r="A71" t="s">
        <v>30</v>
      </c>
    </row>
  </sheetData>
  <sheetProtection algorithmName="SHA-512" hashValue="AfR5DlNl5jMR8pvmdNR2HzuxJ732JLGG8cNB3VSOMV+73e8nhCgZfPoC6vIn9HQFPEhbdBqbc9Zzbow0gBCSYQ==" saltValue="WZ2xhbxRfPP4LySKSQwmDg==" spinCount="100000" sheet="1" objects="1" scenarios="1"/>
  <mergeCells count="17">
    <mergeCell ref="B15:V15"/>
    <mergeCell ref="B17:B18"/>
    <mergeCell ref="C17:E17"/>
    <mergeCell ref="F17:H17"/>
    <mergeCell ref="I17:K17"/>
    <mergeCell ref="L17:N17"/>
    <mergeCell ref="O17:Q17"/>
    <mergeCell ref="R17:V17"/>
    <mergeCell ref="C26:E26"/>
    <mergeCell ref="B29:AM29"/>
    <mergeCell ref="B31:B32"/>
    <mergeCell ref="C31:H31"/>
    <mergeCell ref="I31:N31"/>
    <mergeCell ref="O31:T31"/>
    <mergeCell ref="U31:Z31"/>
    <mergeCell ref="AA31:AF31"/>
    <mergeCell ref="AG31:AM31"/>
  </mergeCells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Investigación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Rocío Almeciga Avellaneda</dc:creator>
  <cp:lastModifiedBy>Jenny Rocío Almeciga Avellaneda</cp:lastModifiedBy>
  <dcterms:created xsi:type="dcterms:W3CDTF">2018-04-17T21:33:13Z</dcterms:created>
  <dcterms:modified xsi:type="dcterms:W3CDTF">2018-05-09T21:45:47Z</dcterms:modified>
</cp:coreProperties>
</file>