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Población Administrati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1" l="1"/>
  <c r="T55" i="1" s="1"/>
  <c r="P55" i="1"/>
  <c r="O55" i="1"/>
  <c r="Q55" i="1" s="1"/>
  <c r="M55" i="1"/>
  <c r="L55" i="1"/>
  <c r="N55" i="1" s="1"/>
  <c r="J55" i="1"/>
  <c r="K55" i="1" s="1"/>
  <c r="I55" i="1"/>
  <c r="G55" i="1"/>
  <c r="F55" i="1"/>
  <c r="H55" i="1" s="1"/>
  <c r="D55" i="1"/>
  <c r="E55" i="1" s="1"/>
  <c r="C55" i="1"/>
  <c r="T54" i="1"/>
  <c r="Q54" i="1"/>
  <c r="N54" i="1"/>
  <c r="K54" i="1"/>
  <c r="H54" i="1"/>
  <c r="E54" i="1"/>
  <c r="T53" i="1"/>
  <c r="Q53" i="1"/>
  <c r="N53" i="1"/>
  <c r="K53" i="1"/>
  <c r="H53" i="1"/>
  <c r="E53" i="1"/>
  <c r="T52" i="1"/>
  <c r="Q52" i="1"/>
  <c r="N52" i="1"/>
  <c r="K52" i="1"/>
  <c r="H52" i="1"/>
  <c r="E52" i="1"/>
  <c r="T51" i="1"/>
  <c r="Q51" i="1"/>
  <c r="N51" i="1"/>
  <c r="K51" i="1"/>
  <c r="H51" i="1"/>
  <c r="E51" i="1"/>
  <c r="T50" i="1"/>
  <c r="Q50" i="1"/>
  <c r="N50" i="1"/>
  <c r="K50" i="1"/>
  <c r="H50" i="1"/>
  <c r="E50" i="1"/>
  <c r="T49" i="1"/>
  <c r="Q49" i="1"/>
  <c r="N49" i="1"/>
  <c r="K49" i="1"/>
  <c r="H49" i="1"/>
  <c r="E49" i="1"/>
  <c r="O40" i="1"/>
  <c r="N40" i="1"/>
  <c r="M40" i="1"/>
  <c r="M41" i="1" s="1"/>
  <c r="L40" i="1"/>
  <c r="K40" i="1"/>
  <c r="J40" i="1"/>
  <c r="H40" i="1"/>
  <c r="G40" i="1"/>
  <c r="F40" i="1"/>
  <c r="E40" i="1"/>
  <c r="E41" i="1" s="1"/>
  <c r="D40" i="1"/>
  <c r="D41" i="1" s="1"/>
  <c r="C40" i="1"/>
  <c r="P39" i="1"/>
  <c r="I39" i="1"/>
  <c r="P38" i="1"/>
  <c r="I38" i="1"/>
  <c r="P37" i="1"/>
  <c r="I37" i="1"/>
  <c r="P36" i="1"/>
  <c r="I36" i="1"/>
  <c r="P35" i="1"/>
  <c r="I35" i="1"/>
  <c r="P34" i="1"/>
  <c r="P40" i="1" s="1"/>
  <c r="I34" i="1"/>
  <c r="I40" i="1" s="1"/>
  <c r="J27" i="1"/>
  <c r="S26" i="1"/>
  <c r="N26" i="1"/>
  <c r="M26" i="1"/>
  <c r="M27" i="1" s="1"/>
  <c r="L26" i="1"/>
  <c r="L27" i="1" s="1"/>
  <c r="N27" i="1" s="1"/>
  <c r="K26" i="1"/>
  <c r="I27" i="1" s="1"/>
  <c r="K27" i="1" s="1"/>
  <c r="J26" i="1"/>
  <c r="I26" i="1"/>
  <c r="H26" i="1"/>
  <c r="G26" i="1"/>
  <c r="G27" i="1" s="1"/>
  <c r="F26" i="1"/>
  <c r="F27" i="1" s="1"/>
  <c r="H27" i="1" s="1"/>
  <c r="E26" i="1"/>
  <c r="C27" i="1" s="1"/>
  <c r="D26" i="1"/>
  <c r="D27" i="1" s="1"/>
  <c r="C26" i="1"/>
  <c r="S25" i="1"/>
  <c r="R25" i="1"/>
  <c r="T25" i="1" s="1"/>
  <c r="P25" i="1"/>
  <c r="Q25" i="1" s="1"/>
  <c r="O25" i="1"/>
  <c r="S24" i="1"/>
  <c r="R24" i="1"/>
  <c r="T24" i="1" s="1"/>
  <c r="P24" i="1"/>
  <c r="O24" i="1"/>
  <c r="Q24" i="1" s="1"/>
  <c r="T23" i="1"/>
  <c r="S23" i="1"/>
  <c r="R23" i="1"/>
  <c r="P23" i="1"/>
  <c r="O23" i="1"/>
  <c r="Q23" i="1" s="1"/>
  <c r="S22" i="1"/>
  <c r="T22" i="1" s="1"/>
  <c r="R22" i="1"/>
  <c r="P22" i="1"/>
  <c r="P26" i="1" s="1"/>
  <c r="O22" i="1"/>
  <c r="Q22" i="1" s="1"/>
  <c r="T21" i="1"/>
  <c r="S21" i="1"/>
  <c r="R21" i="1"/>
  <c r="P21" i="1"/>
  <c r="O21" i="1"/>
  <c r="Q21" i="1" s="1"/>
  <c r="S20" i="1"/>
  <c r="T20" i="1" s="1"/>
  <c r="R20" i="1"/>
  <c r="R26" i="1" s="1"/>
  <c r="Q20" i="1"/>
  <c r="P20" i="1"/>
  <c r="O20" i="1"/>
  <c r="U21" i="1" l="1"/>
  <c r="U25" i="1"/>
  <c r="F41" i="1"/>
  <c r="H41" i="1"/>
  <c r="G41" i="1"/>
  <c r="Q26" i="1"/>
  <c r="P27" i="1" s="1"/>
  <c r="U23" i="1"/>
  <c r="N41" i="1"/>
  <c r="P41" i="1"/>
  <c r="O41" i="1"/>
  <c r="T26" i="1"/>
  <c r="R27" i="1"/>
  <c r="J41" i="1"/>
  <c r="U20" i="1"/>
  <c r="K41" i="1"/>
  <c r="U22" i="1"/>
  <c r="U24" i="1"/>
  <c r="E27" i="1"/>
  <c r="C41" i="1"/>
  <c r="L41" i="1"/>
  <c r="O26" i="1"/>
  <c r="O27" i="1" s="1"/>
  <c r="Q27" i="1" l="1"/>
  <c r="I41" i="1"/>
  <c r="T27" i="1"/>
  <c r="S27" i="1"/>
  <c r="U26" i="1"/>
</calcChain>
</file>

<file path=xl/sharedStrings.xml><?xml version="1.0" encoding="utf-8"?>
<sst xmlns="http://schemas.openxmlformats.org/spreadsheetml/2006/main" count="97" uniqueCount="33">
  <si>
    <t>Fecha de corte 30 de enero de 2018</t>
  </si>
  <si>
    <t xml:space="preserve">POBLACIÓN ADMINISTRATIVA </t>
  </si>
  <si>
    <t>Sede - Seccional - VUAD</t>
  </si>
  <si>
    <t>2015-I</t>
  </si>
  <si>
    <t>2015-II</t>
  </si>
  <si>
    <t>2016-I</t>
  </si>
  <si>
    <t>2016-II</t>
  </si>
  <si>
    <t>2017-I</t>
  </si>
  <si>
    <t>2017-II</t>
  </si>
  <si>
    <t>Administrativos</t>
  </si>
  <si>
    <t>Aprendices</t>
  </si>
  <si>
    <t>Total</t>
  </si>
  <si>
    <t>%</t>
  </si>
  <si>
    <t>Bogotá</t>
  </si>
  <si>
    <t>Bucaramanga*</t>
  </si>
  <si>
    <t>Tunja</t>
  </si>
  <si>
    <t>Medellín</t>
  </si>
  <si>
    <t>Villavicencio</t>
  </si>
  <si>
    <t>VUAD</t>
  </si>
  <si>
    <t>Porcentaje</t>
  </si>
  <si>
    <t>* Bucaramanga incluye el personal de servicios generales</t>
  </si>
  <si>
    <t>Directivo</t>
  </si>
  <si>
    <t xml:space="preserve">Coordinador </t>
  </si>
  <si>
    <t xml:space="preserve">Profesional </t>
  </si>
  <si>
    <t>Tecnico</t>
  </si>
  <si>
    <t xml:space="preserve">Auxiliar </t>
  </si>
  <si>
    <t>Bucaramanga</t>
  </si>
  <si>
    <t>* Bucaramanga incluye en personal de servicios</t>
  </si>
  <si>
    <t>Administrativos / Estudiantes</t>
  </si>
  <si>
    <t xml:space="preserve">Total estudiantes </t>
  </si>
  <si>
    <t>Administrativo</t>
  </si>
  <si>
    <t xml:space="preserve">Administrativos/ estudiantes </t>
  </si>
  <si>
    <t xml:space="preserve">Fuente: Departamento de Gestión de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</si>
</sst>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1B80"/>
        <bgColor indexed="64"/>
      </patternFill>
    </fill>
    <fill>
      <patternFill patternType="solid">
        <fgColor rgb="FFEFE2F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 applyAlignment="1"/>
    <xf numFmtId="0" fontId="5" fillId="3" borderId="0" xfId="0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9" fontId="7" fillId="5" borderId="14" xfId="1" applyFont="1" applyFill="1" applyBorder="1" applyAlignment="1">
      <alignment horizontal="center" vertical="center"/>
    </xf>
    <xf numFmtId="0" fontId="5" fillId="5" borderId="16" xfId="0" applyFont="1" applyFill="1" applyBorder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9" fontId="7" fillId="5" borderId="19" xfId="1" applyFont="1" applyFill="1" applyBorder="1" applyAlignment="1">
      <alignment horizontal="center" vertical="center"/>
    </xf>
    <xf numFmtId="0" fontId="5" fillId="5" borderId="20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9" fontId="7" fillId="5" borderId="23" xfId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9" fontId="7" fillId="5" borderId="4" xfId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9" fontId="7" fillId="5" borderId="7" xfId="1" applyFont="1" applyFill="1" applyBorder="1" applyAlignment="1">
      <alignment horizontal="center" vertical="center"/>
    </xf>
    <xf numFmtId="9" fontId="7" fillId="5" borderId="8" xfId="1" applyFont="1" applyFill="1" applyBorder="1" applyAlignment="1">
      <alignment horizontal="center" vertical="center"/>
    </xf>
    <xf numFmtId="9" fontId="7" fillId="5" borderId="9" xfId="1" applyFont="1" applyFill="1" applyBorder="1" applyAlignment="1">
      <alignment horizontal="center" vertical="center"/>
    </xf>
    <xf numFmtId="9" fontId="7" fillId="5" borderId="10" xfId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center"/>
    </xf>
    <xf numFmtId="3" fontId="0" fillId="0" borderId="3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5" fillId="5" borderId="34" xfId="0" applyFont="1" applyFill="1" applyBorder="1" applyAlignment="1">
      <alignment horizontal="left" vertical="center"/>
    </xf>
    <xf numFmtId="3" fontId="0" fillId="0" borderId="35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5" fillId="5" borderId="37" xfId="0" applyFont="1" applyFill="1" applyBorder="1" applyAlignment="1">
      <alignment horizontal="left" vertical="center"/>
    </xf>
    <xf numFmtId="3" fontId="0" fillId="3" borderId="38" xfId="0" applyNumberFormat="1" applyFont="1" applyFill="1" applyBorder="1" applyAlignment="1">
      <alignment horizontal="center" vertical="center" wrapText="1"/>
    </xf>
    <xf numFmtId="3" fontId="0" fillId="3" borderId="22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/>
    </xf>
    <xf numFmtId="3" fontId="0" fillId="0" borderId="39" xfId="0" applyNumberFormat="1" applyFont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left" vertical="center"/>
    </xf>
    <xf numFmtId="3" fontId="9" fillId="5" borderId="40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41" xfId="0" applyNumberFormat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left" vertical="center"/>
    </xf>
    <xf numFmtId="9" fontId="3" fillId="5" borderId="30" xfId="1" applyFont="1" applyFill="1" applyBorder="1" applyAlignment="1">
      <alignment horizontal="center" vertical="center"/>
    </xf>
    <xf numFmtId="9" fontId="3" fillId="5" borderId="43" xfId="1" applyFont="1" applyFill="1" applyBorder="1" applyAlignment="1">
      <alignment horizontal="center" vertical="center"/>
    </xf>
    <xf numFmtId="9" fontId="3" fillId="5" borderId="7" xfId="1" applyFont="1" applyFill="1" applyBorder="1" applyAlignment="1">
      <alignment horizontal="center" vertical="center"/>
    </xf>
    <xf numFmtId="9" fontId="3" fillId="5" borderId="44" xfId="1" applyFont="1" applyFill="1" applyBorder="1" applyAlignment="1">
      <alignment horizontal="center" vertical="center"/>
    </xf>
    <xf numFmtId="3" fontId="1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3" fillId="5" borderId="45" xfId="0" applyFont="1" applyFill="1" applyBorder="1" applyAlignment="1">
      <alignment horizontal="center" vertical="center" textRotation="90" wrapText="1"/>
    </xf>
    <xf numFmtId="0" fontId="3" fillId="5" borderId="46" xfId="0" applyFont="1" applyFill="1" applyBorder="1" applyAlignment="1">
      <alignment horizontal="center" vertical="center" textRotation="90" wrapText="1"/>
    </xf>
    <xf numFmtId="0" fontId="3" fillId="5" borderId="47" xfId="0" applyFont="1" applyFill="1" applyBorder="1" applyAlignment="1">
      <alignment horizontal="center" vertical="center" textRotation="90" wrapText="1"/>
    </xf>
    <xf numFmtId="0" fontId="3" fillId="5" borderId="48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 textRotation="90" wrapText="1"/>
    </xf>
    <xf numFmtId="0" fontId="3" fillId="5" borderId="19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left" vertical="center"/>
    </xf>
    <xf numFmtId="3" fontId="0" fillId="3" borderId="17" xfId="0" applyNumberFormat="1" applyFill="1" applyBorder="1" applyAlignment="1">
      <alignment horizontal="center" vertical="center"/>
    </xf>
    <xf numFmtId="3" fontId="0" fillId="3" borderId="19" xfId="1" applyNumberFormat="1" applyFon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36" xfId="1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3" fontId="0" fillId="0" borderId="21" xfId="0" applyNumberFormat="1" applyBorder="1" applyAlignment="1">
      <alignment horizontal="center" vertical="center"/>
    </xf>
    <xf numFmtId="3" fontId="0" fillId="3" borderId="23" xfId="1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3" borderId="39" xfId="1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vertical="center"/>
    </xf>
    <xf numFmtId="3" fontId="3" fillId="3" borderId="51" xfId="1" applyNumberFormat="1" applyFont="1" applyFill="1" applyBorder="1" applyAlignment="1">
      <alignment horizontal="center" vertical="center"/>
    </xf>
    <xf numFmtId="3" fontId="3" fillId="3" borderId="52" xfId="1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2" fillId="4" borderId="45" xfId="0" applyNumberFormat="1" applyFont="1" applyFill="1" applyBorder="1" applyAlignment="1">
      <alignment horizontal="center" vertical="center"/>
    </xf>
    <xf numFmtId="3" fontId="2" fillId="4" borderId="46" xfId="0" applyNumberFormat="1" applyFont="1" applyFill="1" applyBorder="1" applyAlignment="1">
      <alignment horizontal="center" vertical="center"/>
    </xf>
    <xf numFmtId="3" fontId="2" fillId="4" borderId="47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POBLACIÓN ADMINISTRATIVA 2017-II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1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958403329739491E-2"/>
          <c:y val="0.2118225294617184"/>
          <c:w val="0.66565462598791114"/>
          <c:h val="0.7053586805917671"/>
        </c:manualLayout>
      </c:layout>
      <c:pie3DChart>
        <c:varyColors val="1"/>
        <c:ser>
          <c:idx val="0"/>
          <c:order val="0"/>
          <c:tx>
            <c:strRef>
              <c:f>'Población Administrativa'!$J$33:$O$33</c:f>
              <c:strCache>
                <c:ptCount val="6"/>
                <c:pt idx="0">
                  <c:v>Directivo</c:v>
                </c:pt>
                <c:pt idx="1">
                  <c:v>Coordinador </c:v>
                </c:pt>
                <c:pt idx="2">
                  <c:v>Profesional </c:v>
                </c:pt>
                <c:pt idx="3">
                  <c:v>Tecnico</c:v>
                </c:pt>
                <c:pt idx="4">
                  <c:v>Auxiliar </c:v>
                </c:pt>
                <c:pt idx="5">
                  <c:v>Aprendices</c:v>
                </c:pt>
              </c:strCache>
            </c:strRef>
          </c:tx>
          <c:spPr>
            <a:solidFill>
              <a:srgbClr val="CC99FF"/>
            </a:solidFill>
          </c:spPr>
          <c:dPt>
            <c:idx val="0"/>
            <c:bubble3D val="0"/>
            <c:spPr>
              <a:solidFill>
                <a:srgbClr val="CC66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17-4E10-B2A1-E53514A8963E}"/>
              </c:ext>
            </c:extLst>
          </c:dPt>
          <c:dPt>
            <c:idx val="1"/>
            <c:bubble3D val="0"/>
            <c:spPr>
              <a:solidFill>
                <a:srgbClr val="9966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17-4E10-B2A1-E53514A8963E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917-4E10-B2A1-E53514A8963E}"/>
              </c:ext>
            </c:extLst>
          </c:dPt>
          <c:dPt>
            <c:idx val="3"/>
            <c:bubble3D val="0"/>
            <c:spPr>
              <a:solidFill>
                <a:srgbClr val="9933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917-4E10-B2A1-E53514A8963E}"/>
              </c:ext>
            </c:extLst>
          </c:dPt>
          <c:dPt>
            <c:idx val="4"/>
            <c:bubble3D val="0"/>
            <c:spPr>
              <a:solidFill>
                <a:srgbClr val="951B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917-4E10-B2A1-E53514A8963E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917-4E10-B2A1-E53514A8963E}"/>
              </c:ext>
            </c:extLst>
          </c:dPt>
          <c:dLbls>
            <c:dLbl>
              <c:idx val="2"/>
              <c:layout>
                <c:manualLayout>
                  <c:x val="-9.5511958686053264E-2"/>
                  <c:y val="-0.1613822797634123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17-4E10-B2A1-E53514A8963E}"/>
                </c:ext>
              </c:extLst>
            </c:dLbl>
            <c:dLbl>
              <c:idx val="3"/>
              <c:layout>
                <c:manualLayout>
                  <c:x val="-6.719732804660529E-2"/>
                  <c:y val="-0.2522101875716988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17-4E10-B2A1-E53514A8963E}"/>
                </c:ext>
              </c:extLst>
            </c:dLbl>
            <c:dLbl>
              <c:idx val="4"/>
              <c:layout>
                <c:manualLayout>
                  <c:x val="9.8095723093496734E-2"/>
                  <c:y val="-0.109890794237272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17-4E10-B2A1-E53514A89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Administrativa'!$J$33:$O$33</c:f>
              <c:strCache>
                <c:ptCount val="6"/>
                <c:pt idx="0">
                  <c:v>Directivo</c:v>
                </c:pt>
                <c:pt idx="1">
                  <c:v>Coordinador </c:v>
                </c:pt>
                <c:pt idx="2">
                  <c:v>Profesional </c:v>
                </c:pt>
                <c:pt idx="3">
                  <c:v>Tecnico</c:v>
                </c:pt>
                <c:pt idx="4">
                  <c:v>Auxiliar </c:v>
                </c:pt>
                <c:pt idx="5">
                  <c:v>Aprendices</c:v>
                </c:pt>
              </c:strCache>
            </c:strRef>
          </c:cat>
          <c:val>
            <c:numRef>
              <c:f>'Población Administrativa'!$J$41:$O$41</c:f>
              <c:numCache>
                <c:formatCode>0%</c:formatCode>
                <c:ptCount val="6"/>
                <c:pt idx="0">
                  <c:v>0.12255772646536411</c:v>
                </c:pt>
                <c:pt idx="1">
                  <c:v>7.7560686796921255E-2</c:v>
                </c:pt>
                <c:pt idx="2">
                  <c:v>0.16281823564239195</c:v>
                </c:pt>
                <c:pt idx="3">
                  <c:v>0.13321492007104796</c:v>
                </c:pt>
                <c:pt idx="4">
                  <c:v>0.39668442865600945</c:v>
                </c:pt>
                <c:pt idx="5">
                  <c:v>0.10716400236826525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17-4E10-B2A1-E53514A896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63025210810588"/>
          <c:y val="0.28868193262913244"/>
          <c:w val="0.1708599377316582"/>
          <c:h val="0.43811325814573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824933</xdr:colOff>
      <xdr:row>0</xdr:row>
      <xdr:rowOff>163286</xdr:rowOff>
    </xdr:from>
    <xdr:to>
      <xdr:col>13</xdr:col>
      <xdr:colOff>362932</xdr:colOff>
      <xdr:row>6</xdr:row>
      <xdr:rowOff>72577</xdr:rowOff>
    </xdr:to>
    <xdr:pic>
      <xdr:nvPicPr>
        <xdr:cNvPr id="2" name="Imagen 1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8044883" y="163286"/>
          <a:ext cx="4138574" cy="1052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629332</xdr:colOff>
      <xdr:row>6</xdr:row>
      <xdr:rowOff>126159</xdr:rowOff>
    </xdr:from>
    <xdr:to>
      <xdr:col>16</xdr:col>
      <xdr:colOff>212611</xdr:colOff>
      <xdr:row>13</xdr:row>
      <xdr:rowOff>32186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6557" y="1269159"/>
          <a:ext cx="9784554" cy="1258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721179</xdr:colOff>
      <xdr:row>31</xdr:row>
      <xdr:rowOff>27215</xdr:rowOff>
    </xdr:from>
    <xdr:to>
      <xdr:col>23</xdr:col>
      <xdr:colOff>394607</xdr:colOff>
      <xdr:row>41</xdr:row>
      <xdr:rowOff>22301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1B80"/>
  </sheetPr>
  <dimension ref="A1:U58"/>
  <sheetViews>
    <sheetView showGridLines="0" tabSelected="1" zoomScale="70" zoomScaleNormal="70" zoomScaleSheetLayoutView="82" workbookViewId="0">
      <selection activeCell="Z32" sqref="Z32"/>
    </sheetView>
  </sheetViews>
  <sheetFormatPr baseColWidth="10" defaultRowHeight="15" x14ac:dyDescent="0.25"/>
  <cols>
    <col min="1" max="1" width="5" customWidth="1"/>
    <col min="2" max="2" width="16.7109375" customWidth="1"/>
    <col min="3" max="3" width="13.7109375" customWidth="1"/>
    <col min="4" max="4" width="16.28515625" bestFit="1" customWidth="1"/>
    <col min="5" max="5" width="15.28515625" bestFit="1" customWidth="1"/>
    <col min="6" max="6" width="15.28515625" customWidth="1"/>
    <col min="8" max="8" width="14.5703125" bestFit="1" customWidth="1"/>
    <col min="9" max="9" width="14" customWidth="1"/>
    <col min="11" max="11" width="16.28515625" bestFit="1" customWidth="1"/>
    <col min="12" max="12" width="15.85546875" customWidth="1"/>
    <col min="14" max="14" width="11.85546875" customWidth="1"/>
    <col min="15" max="15" width="16.28515625" bestFit="1" customWidth="1"/>
    <col min="16" max="16" width="14.5703125" bestFit="1" customWidth="1"/>
    <col min="18" max="18" width="18.5703125" customWidth="1"/>
    <col min="19" max="19" width="15.85546875" customWidth="1"/>
  </cols>
  <sheetData>
    <row r="1" spans="2:2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2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2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21" ht="15.7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21" ht="15.7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21" ht="15.7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21" ht="15.7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21" ht="27" customHeight="1" x14ac:dyDescent="0.25">
      <c r="B16" s="115" t="s">
        <v>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</row>
    <row r="17" spans="2:21" ht="16.5" thickBot="1" x14ac:dyDescent="0.3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21" s="4" customFormat="1" ht="32.25" customHeight="1" x14ac:dyDescent="0.25">
      <c r="B18" s="116" t="s">
        <v>2</v>
      </c>
      <c r="C18" s="122" t="s">
        <v>3</v>
      </c>
      <c r="D18" s="123"/>
      <c r="E18" s="124"/>
      <c r="F18" s="122" t="s">
        <v>4</v>
      </c>
      <c r="G18" s="123"/>
      <c r="H18" s="124"/>
      <c r="I18" s="122" t="s">
        <v>5</v>
      </c>
      <c r="J18" s="123"/>
      <c r="K18" s="124"/>
      <c r="L18" s="122" t="s">
        <v>6</v>
      </c>
      <c r="M18" s="123"/>
      <c r="N18" s="124"/>
      <c r="O18" s="122" t="s">
        <v>7</v>
      </c>
      <c r="P18" s="123"/>
      <c r="Q18" s="125"/>
      <c r="R18" s="122" t="s">
        <v>8</v>
      </c>
      <c r="S18" s="123"/>
      <c r="T18" s="123"/>
      <c r="U18" s="124"/>
    </row>
    <row r="19" spans="2:21" ht="36.75" customHeight="1" thickBot="1" x14ac:dyDescent="0.3">
      <c r="B19" s="117"/>
      <c r="C19" s="5" t="s">
        <v>9</v>
      </c>
      <c r="D19" s="6" t="s">
        <v>10</v>
      </c>
      <c r="E19" s="7" t="s">
        <v>11</v>
      </c>
      <c r="F19" s="5" t="s">
        <v>9</v>
      </c>
      <c r="G19" s="6" t="s">
        <v>10</v>
      </c>
      <c r="H19" s="7" t="s">
        <v>11</v>
      </c>
      <c r="I19" s="5" t="s">
        <v>9</v>
      </c>
      <c r="J19" s="6" t="s">
        <v>10</v>
      </c>
      <c r="K19" s="7" t="s">
        <v>11</v>
      </c>
      <c r="L19" s="5" t="s">
        <v>9</v>
      </c>
      <c r="M19" s="6" t="s">
        <v>10</v>
      </c>
      <c r="N19" s="7" t="s">
        <v>11</v>
      </c>
      <c r="O19" s="5" t="s">
        <v>9</v>
      </c>
      <c r="P19" s="6" t="s">
        <v>10</v>
      </c>
      <c r="Q19" s="8" t="s">
        <v>11</v>
      </c>
      <c r="R19" s="5" t="s">
        <v>9</v>
      </c>
      <c r="S19" s="6" t="s">
        <v>10</v>
      </c>
      <c r="T19" s="6" t="s">
        <v>11</v>
      </c>
      <c r="U19" s="7" t="s">
        <v>12</v>
      </c>
    </row>
    <row r="20" spans="2:21" ht="24" customHeight="1" x14ac:dyDescent="0.25">
      <c r="B20" s="9" t="s">
        <v>13</v>
      </c>
      <c r="C20" s="10">
        <v>512</v>
      </c>
      <c r="D20" s="11">
        <v>64</v>
      </c>
      <c r="E20" s="12">
        <v>576</v>
      </c>
      <c r="F20" s="10">
        <v>496</v>
      </c>
      <c r="G20" s="11">
        <v>68</v>
      </c>
      <c r="H20" s="12">
        <v>564</v>
      </c>
      <c r="I20" s="10">
        <v>477</v>
      </c>
      <c r="J20" s="11">
        <v>53</v>
      </c>
      <c r="K20" s="12">
        <v>530</v>
      </c>
      <c r="L20" s="10">
        <v>480</v>
      </c>
      <c r="M20" s="11">
        <v>60</v>
      </c>
      <c r="N20" s="12">
        <v>540</v>
      </c>
      <c r="O20" s="13">
        <f>C34+D34+E34+F34+G34</f>
        <v>471</v>
      </c>
      <c r="P20" s="14">
        <f t="shared" ref="P20:P25" si="0">+H34</f>
        <v>72</v>
      </c>
      <c r="Q20" s="15">
        <f>O20+P20</f>
        <v>543</v>
      </c>
      <c r="R20" s="13">
        <f>J34+K34+L34+M34+N34</f>
        <v>486</v>
      </c>
      <c r="S20" s="14">
        <f>O34</f>
        <v>61</v>
      </c>
      <c r="T20" s="16">
        <f>R20+S20</f>
        <v>547</v>
      </c>
      <c r="U20" s="17">
        <f>T20/$T$26</f>
        <v>0.32386027235050324</v>
      </c>
    </row>
    <row r="21" spans="2:21" ht="24" customHeight="1" x14ac:dyDescent="0.25">
      <c r="B21" s="18" t="s">
        <v>14</v>
      </c>
      <c r="C21" s="19">
        <v>451</v>
      </c>
      <c r="D21" s="20">
        <v>50</v>
      </c>
      <c r="E21" s="21">
        <v>501</v>
      </c>
      <c r="F21" s="19">
        <v>476</v>
      </c>
      <c r="G21" s="20">
        <v>50</v>
      </c>
      <c r="H21" s="21">
        <v>526</v>
      </c>
      <c r="I21" s="19">
        <v>495</v>
      </c>
      <c r="J21" s="20">
        <v>50</v>
      </c>
      <c r="K21" s="21">
        <v>545</v>
      </c>
      <c r="L21" s="19">
        <v>495</v>
      </c>
      <c r="M21" s="20">
        <v>45</v>
      </c>
      <c r="N21" s="21">
        <v>540</v>
      </c>
      <c r="O21" s="13">
        <f t="shared" ref="O21:O25" si="1">C35+D35+E35+F35+G35</f>
        <v>488</v>
      </c>
      <c r="P21" s="14">
        <f t="shared" si="0"/>
        <v>64</v>
      </c>
      <c r="Q21" s="15">
        <f t="shared" ref="Q21:Q25" si="2">O21+P21</f>
        <v>552</v>
      </c>
      <c r="R21" s="22">
        <f t="shared" ref="R21:R24" si="3">J35+K35+L35+M35+N35</f>
        <v>506</v>
      </c>
      <c r="S21" s="23">
        <f t="shared" ref="S21:S26" si="4">O35</f>
        <v>65</v>
      </c>
      <c r="T21" s="24">
        <f t="shared" ref="T21:T26" si="5">R21+S21</f>
        <v>571</v>
      </c>
      <c r="U21" s="25">
        <f t="shared" ref="U21:U26" si="6">T21/$T$26</f>
        <v>0.33806986382474835</v>
      </c>
    </row>
    <row r="22" spans="2:21" ht="24" customHeight="1" x14ac:dyDescent="0.25">
      <c r="B22" s="18" t="s">
        <v>15</v>
      </c>
      <c r="C22" s="19">
        <v>185</v>
      </c>
      <c r="D22" s="20">
        <v>17</v>
      </c>
      <c r="E22" s="21">
        <v>202</v>
      </c>
      <c r="F22" s="19">
        <v>191</v>
      </c>
      <c r="G22" s="20">
        <v>17</v>
      </c>
      <c r="H22" s="21">
        <v>208</v>
      </c>
      <c r="I22" s="19">
        <v>189</v>
      </c>
      <c r="J22" s="20">
        <v>17</v>
      </c>
      <c r="K22" s="21">
        <v>206</v>
      </c>
      <c r="L22" s="19">
        <v>189</v>
      </c>
      <c r="M22" s="20">
        <v>16</v>
      </c>
      <c r="N22" s="21">
        <v>205</v>
      </c>
      <c r="O22" s="13">
        <f t="shared" si="1"/>
        <v>188</v>
      </c>
      <c r="P22" s="14">
        <f t="shared" si="0"/>
        <v>25</v>
      </c>
      <c r="Q22" s="15">
        <f t="shared" si="2"/>
        <v>213</v>
      </c>
      <c r="R22" s="22">
        <f t="shared" si="3"/>
        <v>181</v>
      </c>
      <c r="S22" s="23">
        <f t="shared" si="4"/>
        <v>31</v>
      </c>
      <c r="T22" s="24">
        <f t="shared" si="5"/>
        <v>212</v>
      </c>
      <c r="U22" s="25">
        <f t="shared" si="6"/>
        <v>0.12551805802249852</v>
      </c>
    </row>
    <row r="23" spans="2:21" ht="24" customHeight="1" x14ac:dyDescent="0.25">
      <c r="B23" s="18" t="s">
        <v>16</v>
      </c>
      <c r="C23" s="19">
        <v>53</v>
      </c>
      <c r="D23" s="20">
        <v>5</v>
      </c>
      <c r="E23" s="21">
        <v>58</v>
      </c>
      <c r="F23" s="19">
        <v>52</v>
      </c>
      <c r="G23" s="20">
        <v>5</v>
      </c>
      <c r="H23" s="21">
        <v>57</v>
      </c>
      <c r="I23" s="19">
        <v>47</v>
      </c>
      <c r="J23" s="20">
        <v>5</v>
      </c>
      <c r="K23" s="21">
        <v>52</v>
      </c>
      <c r="L23" s="19">
        <v>51</v>
      </c>
      <c r="M23" s="20">
        <v>5</v>
      </c>
      <c r="N23" s="21">
        <v>56</v>
      </c>
      <c r="O23" s="13">
        <f>C37+D37+E37+F37+G37</f>
        <v>46</v>
      </c>
      <c r="P23" s="14">
        <f t="shared" si="0"/>
        <v>8</v>
      </c>
      <c r="Q23" s="15">
        <f t="shared" si="2"/>
        <v>54</v>
      </c>
      <c r="R23" s="22">
        <f t="shared" si="3"/>
        <v>51</v>
      </c>
      <c r="S23" s="23">
        <f t="shared" si="4"/>
        <v>6</v>
      </c>
      <c r="T23" s="24">
        <f t="shared" si="5"/>
        <v>57</v>
      </c>
      <c r="U23" s="25">
        <f t="shared" si="6"/>
        <v>3.3747779751332148E-2</v>
      </c>
    </row>
    <row r="24" spans="2:21" ht="24" customHeight="1" x14ac:dyDescent="0.25">
      <c r="B24" s="18" t="s">
        <v>17</v>
      </c>
      <c r="C24" s="19">
        <v>72</v>
      </c>
      <c r="D24" s="20">
        <v>7</v>
      </c>
      <c r="E24" s="21">
        <v>79</v>
      </c>
      <c r="F24" s="19">
        <v>72</v>
      </c>
      <c r="G24" s="20">
        <v>7</v>
      </c>
      <c r="H24" s="21">
        <v>79</v>
      </c>
      <c r="I24" s="19">
        <v>75</v>
      </c>
      <c r="J24" s="20">
        <v>7</v>
      </c>
      <c r="K24" s="21">
        <v>82</v>
      </c>
      <c r="L24" s="19">
        <v>85</v>
      </c>
      <c r="M24" s="20">
        <v>7</v>
      </c>
      <c r="N24" s="21">
        <v>92</v>
      </c>
      <c r="O24" s="13">
        <f t="shared" si="1"/>
        <v>99</v>
      </c>
      <c r="P24" s="14">
        <f t="shared" si="0"/>
        <v>12</v>
      </c>
      <c r="Q24" s="15">
        <f t="shared" si="2"/>
        <v>111</v>
      </c>
      <c r="R24" s="22">
        <f t="shared" si="3"/>
        <v>112</v>
      </c>
      <c r="S24" s="23">
        <f t="shared" si="4"/>
        <v>11</v>
      </c>
      <c r="T24" s="24">
        <f t="shared" si="5"/>
        <v>123</v>
      </c>
      <c r="U24" s="25">
        <f t="shared" si="6"/>
        <v>7.2824156305506219E-2</v>
      </c>
    </row>
    <row r="25" spans="2:21" ht="24" customHeight="1" thickBot="1" x14ac:dyDescent="0.3">
      <c r="B25" s="26" t="s">
        <v>18</v>
      </c>
      <c r="C25" s="27">
        <v>160</v>
      </c>
      <c r="D25" s="28">
        <v>0</v>
      </c>
      <c r="E25" s="29">
        <v>160</v>
      </c>
      <c r="F25" s="27">
        <v>156</v>
      </c>
      <c r="G25" s="28">
        <v>0</v>
      </c>
      <c r="H25" s="29">
        <v>156</v>
      </c>
      <c r="I25" s="27">
        <v>154</v>
      </c>
      <c r="J25" s="28">
        <v>0</v>
      </c>
      <c r="K25" s="29">
        <v>154</v>
      </c>
      <c r="L25" s="27">
        <v>165</v>
      </c>
      <c r="M25" s="28">
        <v>6</v>
      </c>
      <c r="N25" s="29">
        <v>171</v>
      </c>
      <c r="O25" s="13">
        <f t="shared" si="1"/>
        <v>165</v>
      </c>
      <c r="P25" s="14">
        <f t="shared" si="0"/>
        <v>7</v>
      </c>
      <c r="Q25" s="15">
        <f t="shared" si="2"/>
        <v>172</v>
      </c>
      <c r="R25" s="30">
        <f>J39+K39+L39+M39+N39</f>
        <v>172</v>
      </c>
      <c r="S25" s="31">
        <f t="shared" si="4"/>
        <v>7</v>
      </c>
      <c r="T25" s="32">
        <f t="shared" si="5"/>
        <v>179</v>
      </c>
      <c r="U25" s="33">
        <f t="shared" si="6"/>
        <v>0.10597986974541149</v>
      </c>
    </row>
    <row r="26" spans="2:21" ht="22.5" customHeight="1" thickBot="1" x14ac:dyDescent="0.3">
      <c r="B26" s="34" t="s">
        <v>11</v>
      </c>
      <c r="C26" s="35">
        <f>SUM(C20:C25)</f>
        <v>1433</v>
      </c>
      <c r="D26" s="36">
        <f t="shared" ref="D26:N26" si="7">SUM(D20:D25)</f>
        <v>143</v>
      </c>
      <c r="E26" s="37">
        <f t="shared" si="7"/>
        <v>1576</v>
      </c>
      <c r="F26" s="35">
        <f t="shared" si="7"/>
        <v>1443</v>
      </c>
      <c r="G26" s="36">
        <f t="shared" si="7"/>
        <v>147</v>
      </c>
      <c r="H26" s="37">
        <f t="shared" si="7"/>
        <v>1590</v>
      </c>
      <c r="I26" s="35">
        <f t="shared" si="7"/>
        <v>1437</v>
      </c>
      <c r="J26" s="36">
        <f t="shared" si="7"/>
        <v>132</v>
      </c>
      <c r="K26" s="37">
        <f t="shared" si="7"/>
        <v>1569</v>
      </c>
      <c r="L26" s="35">
        <f t="shared" si="7"/>
        <v>1465</v>
      </c>
      <c r="M26" s="36">
        <f t="shared" si="7"/>
        <v>139</v>
      </c>
      <c r="N26" s="37">
        <f t="shared" si="7"/>
        <v>1604</v>
      </c>
      <c r="O26" s="35">
        <f>SUM(O20:O25)</f>
        <v>1457</v>
      </c>
      <c r="P26" s="36">
        <f>SUM(P20:P25)</f>
        <v>188</v>
      </c>
      <c r="Q26" s="38">
        <f>SUM(Q20:Q25)</f>
        <v>1645</v>
      </c>
      <c r="R26" s="35">
        <f>SUM(R20:R25)</f>
        <v>1508</v>
      </c>
      <c r="S26" s="36">
        <f t="shared" si="4"/>
        <v>181</v>
      </c>
      <c r="T26" s="36">
        <f t="shared" si="5"/>
        <v>1689</v>
      </c>
      <c r="U26" s="39">
        <f t="shared" si="6"/>
        <v>1</v>
      </c>
    </row>
    <row r="27" spans="2:21" ht="20.25" customHeight="1" thickBot="1" x14ac:dyDescent="0.3">
      <c r="B27" s="40" t="s">
        <v>19</v>
      </c>
      <c r="C27" s="41">
        <f>C26/E26</f>
        <v>0.90926395939086291</v>
      </c>
      <c r="D27" s="42">
        <f>D26/E26</f>
        <v>9.073604060913705E-2</v>
      </c>
      <c r="E27" s="43">
        <f>C27+D27</f>
        <v>1</v>
      </c>
      <c r="F27" s="41">
        <f>F26/H26</f>
        <v>0.90754716981132078</v>
      </c>
      <c r="G27" s="42">
        <f>G26/H26</f>
        <v>9.2452830188679239E-2</v>
      </c>
      <c r="H27" s="43">
        <f>F27+G27</f>
        <v>1</v>
      </c>
      <c r="I27" s="41">
        <f>I26/K26</f>
        <v>0.91586998087954108</v>
      </c>
      <c r="J27" s="42">
        <f>J26/K26</f>
        <v>8.4130019120458893E-2</v>
      </c>
      <c r="K27" s="43">
        <f>I27+J27</f>
        <v>1</v>
      </c>
      <c r="L27" s="41">
        <f>L26/N26</f>
        <v>0.91334164588528677</v>
      </c>
      <c r="M27" s="42">
        <f>M26/N26</f>
        <v>8.6658354114713218E-2</v>
      </c>
      <c r="N27" s="43">
        <f>L27+M27</f>
        <v>1</v>
      </c>
      <c r="O27" s="41">
        <f>O26/Q26</f>
        <v>0.88571428571428568</v>
      </c>
      <c r="P27" s="42">
        <f>P26/Q26</f>
        <v>0.11428571428571428</v>
      </c>
      <c r="Q27" s="44">
        <f>O27+P27</f>
        <v>1</v>
      </c>
      <c r="R27" s="41">
        <f>R26/T26</f>
        <v>0.89283599763173471</v>
      </c>
      <c r="S27" s="42">
        <f>S26/T26</f>
        <v>0.10716400236826525</v>
      </c>
      <c r="T27" s="42">
        <f>T26/T26</f>
        <v>1</v>
      </c>
      <c r="U27" s="43"/>
    </row>
    <row r="28" spans="2:21" ht="15.75" x14ac:dyDescent="0.25">
      <c r="B28" s="2" t="s">
        <v>20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R28" s="3"/>
      <c r="S28" s="45"/>
      <c r="T28" s="46"/>
    </row>
    <row r="29" spans="2:21" ht="15.75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R29" s="3"/>
      <c r="S29" s="3"/>
      <c r="T29" s="3"/>
      <c r="U29" s="3"/>
    </row>
    <row r="30" spans="2:21" ht="15.75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R30" s="3"/>
      <c r="S30" s="3"/>
      <c r="T30" s="3"/>
      <c r="U30" s="3"/>
    </row>
    <row r="31" spans="2:21" ht="16.5" thickBot="1" x14ac:dyDescent="0.3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21" ht="24" customHeight="1" thickBot="1" x14ac:dyDescent="0.3">
      <c r="B32" s="110" t="s">
        <v>2</v>
      </c>
      <c r="C32" s="112" t="s">
        <v>7</v>
      </c>
      <c r="D32" s="113"/>
      <c r="E32" s="113"/>
      <c r="F32" s="113"/>
      <c r="G32" s="113"/>
      <c r="H32" s="113"/>
      <c r="I32" s="113"/>
      <c r="J32" s="112" t="s">
        <v>8</v>
      </c>
      <c r="K32" s="113"/>
      <c r="L32" s="113"/>
      <c r="M32" s="113"/>
      <c r="N32" s="113"/>
      <c r="O32" s="113"/>
      <c r="P32" s="114"/>
    </row>
    <row r="33" spans="2:20" ht="52.5" customHeight="1" thickBot="1" x14ac:dyDescent="0.3">
      <c r="B33" s="111"/>
      <c r="C33" s="47" t="s">
        <v>21</v>
      </c>
      <c r="D33" s="48" t="s">
        <v>22</v>
      </c>
      <c r="E33" s="48" t="s">
        <v>23</v>
      </c>
      <c r="F33" s="48" t="s">
        <v>24</v>
      </c>
      <c r="G33" s="48" t="s">
        <v>25</v>
      </c>
      <c r="H33" s="49" t="s">
        <v>10</v>
      </c>
      <c r="I33" s="50" t="s">
        <v>11</v>
      </c>
      <c r="J33" s="51" t="s">
        <v>21</v>
      </c>
      <c r="K33" s="48" t="s">
        <v>22</v>
      </c>
      <c r="L33" s="48" t="s">
        <v>23</v>
      </c>
      <c r="M33" s="48" t="s">
        <v>24</v>
      </c>
      <c r="N33" s="48" t="s">
        <v>25</v>
      </c>
      <c r="O33" s="49" t="s">
        <v>10</v>
      </c>
      <c r="P33" s="52" t="s">
        <v>11</v>
      </c>
    </row>
    <row r="34" spans="2:20" ht="24" customHeight="1" x14ac:dyDescent="0.25">
      <c r="B34" s="53" t="s">
        <v>13</v>
      </c>
      <c r="C34" s="54">
        <v>78</v>
      </c>
      <c r="D34" s="55">
        <v>41</v>
      </c>
      <c r="E34" s="55">
        <v>120</v>
      </c>
      <c r="F34" s="55">
        <v>115</v>
      </c>
      <c r="G34" s="55">
        <v>117</v>
      </c>
      <c r="H34" s="56">
        <v>72</v>
      </c>
      <c r="I34" s="57">
        <f t="shared" ref="I34:I39" si="8">SUM(C34:H34)</f>
        <v>543</v>
      </c>
      <c r="J34" s="58">
        <v>77</v>
      </c>
      <c r="K34" s="55">
        <v>41</v>
      </c>
      <c r="L34" s="55">
        <v>127</v>
      </c>
      <c r="M34" s="55">
        <v>125</v>
      </c>
      <c r="N34" s="55">
        <v>116</v>
      </c>
      <c r="O34" s="56">
        <v>61</v>
      </c>
      <c r="P34" s="59">
        <f t="shared" ref="P34:P39" si="9">SUM(J34:O34)</f>
        <v>547</v>
      </c>
    </row>
    <row r="35" spans="2:20" ht="24" customHeight="1" x14ac:dyDescent="0.25">
      <c r="B35" s="60" t="s">
        <v>26</v>
      </c>
      <c r="C35" s="61">
        <v>46</v>
      </c>
      <c r="D35" s="62">
        <v>20</v>
      </c>
      <c r="E35" s="62">
        <v>85</v>
      </c>
      <c r="F35" s="62">
        <v>34</v>
      </c>
      <c r="G35" s="62">
        <v>303</v>
      </c>
      <c r="H35" s="63">
        <v>64</v>
      </c>
      <c r="I35" s="57">
        <f t="shared" si="8"/>
        <v>552</v>
      </c>
      <c r="J35" s="64">
        <v>65</v>
      </c>
      <c r="K35" s="62">
        <v>20</v>
      </c>
      <c r="L35" s="62">
        <v>81</v>
      </c>
      <c r="M35" s="62">
        <v>11</v>
      </c>
      <c r="N35" s="62">
        <v>329</v>
      </c>
      <c r="O35" s="63">
        <v>65</v>
      </c>
      <c r="P35" s="59">
        <f t="shared" si="9"/>
        <v>571</v>
      </c>
    </row>
    <row r="36" spans="2:20" ht="24" customHeight="1" x14ac:dyDescent="0.25">
      <c r="B36" s="60" t="s">
        <v>15</v>
      </c>
      <c r="C36" s="61">
        <v>38</v>
      </c>
      <c r="D36" s="62">
        <v>7</v>
      </c>
      <c r="E36" s="62">
        <v>37</v>
      </c>
      <c r="F36" s="62">
        <v>18</v>
      </c>
      <c r="G36" s="62">
        <v>88</v>
      </c>
      <c r="H36" s="63">
        <v>25</v>
      </c>
      <c r="I36" s="57">
        <f t="shared" si="8"/>
        <v>213</v>
      </c>
      <c r="J36" s="64">
        <v>39</v>
      </c>
      <c r="K36" s="62">
        <v>6</v>
      </c>
      <c r="L36" s="62">
        <v>32</v>
      </c>
      <c r="M36" s="62">
        <v>14</v>
      </c>
      <c r="N36" s="62">
        <v>90</v>
      </c>
      <c r="O36" s="63">
        <v>31</v>
      </c>
      <c r="P36" s="59">
        <f t="shared" si="9"/>
        <v>212</v>
      </c>
    </row>
    <row r="37" spans="2:20" ht="24" customHeight="1" x14ac:dyDescent="0.25">
      <c r="B37" s="60" t="s">
        <v>16</v>
      </c>
      <c r="C37" s="61">
        <v>13</v>
      </c>
      <c r="D37" s="62">
        <v>2</v>
      </c>
      <c r="E37" s="62">
        <v>4</v>
      </c>
      <c r="F37" s="62">
        <v>0</v>
      </c>
      <c r="G37" s="62">
        <v>27</v>
      </c>
      <c r="H37" s="63">
        <v>8</v>
      </c>
      <c r="I37" s="57">
        <f t="shared" si="8"/>
        <v>54</v>
      </c>
      <c r="J37" s="64">
        <v>11</v>
      </c>
      <c r="K37" s="62">
        <v>10</v>
      </c>
      <c r="L37" s="62">
        <v>3</v>
      </c>
      <c r="M37" s="62">
        <v>1</v>
      </c>
      <c r="N37" s="62">
        <v>26</v>
      </c>
      <c r="O37" s="63">
        <v>6</v>
      </c>
      <c r="P37" s="59">
        <f t="shared" si="9"/>
        <v>57</v>
      </c>
    </row>
    <row r="38" spans="2:20" ht="24" customHeight="1" x14ac:dyDescent="0.25">
      <c r="B38" s="60" t="s">
        <v>17</v>
      </c>
      <c r="C38" s="61">
        <v>12</v>
      </c>
      <c r="D38" s="62">
        <v>17</v>
      </c>
      <c r="E38" s="62">
        <v>15</v>
      </c>
      <c r="F38" s="62">
        <v>4</v>
      </c>
      <c r="G38" s="62">
        <v>51</v>
      </c>
      <c r="H38" s="63">
        <v>12</v>
      </c>
      <c r="I38" s="57">
        <f t="shared" si="8"/>
        <v>111</v>
      </c>
      <c r="J38" s="64">
        <v>11</v>
      </c>
      <c r="K38" s="62">
        <v>21</v>
      </c>
      <c r="L38" s="62">
        <v>16</v>
      </c>
      <c r="M38" s="62">
        <v>8</v>
      </c>
      <c r="N38" s="62">
        <v>56</v>
      </c>
      <c r="O38" s="63">
        <v>11</v>
      </c>
      <c r="P38" s="59">
        <f t="shared" si="9"/>
        <v>123</v>
      </c>
    </row>
    <row r="39" spans="2:20" ht="24" customHeight="1" thickBot="1" x14ac:dyDescent="0.3">
      <c r="B39" s="65" t="s">
        <v>18</v>
      </c>
      <c r="C39" s="66">
        <v>5</v>
      </c>
      <c r="D39" s="67">
        <v>32</v>
      </c>
      <c r="E39" s="67">
        <v>13</v>
      </c>
      <c r="F39" s="68">
        <v>65</v>
      </c>
      <c r="G39" s="68">
        <v>50</v>
      </c>
      <c r="H39" s="69">
        <v>7</v>
      </c>
      <c r="I39" s="57">
        <f t="shared" si="8"/>
        <v>172</v>
      </c>
      <c r="J39" s="70">
        <v>4</v>
      </c>
      <c r="K39" s="67">
        <v>33</v>
      </c>
      <c r="L39" s="67">
        <v>16</v>
      </c>
      <c r="M39" s="68">
        <v>66</v>
      </c>
      <c r="N39" s="68">
        <v>53</v>
      </c>
      <c r="O39" s="69">
        <v>7</v>
      </c>
      <c r="P39" s="59">
        <f t="shared" si="9"/>
        <v>179</v>
      </c>
    </row>
    <row r="40" spans="2:20" ht="24" customHeight="1" thickBot="1" x14ac:dyDescent="0.3">
      <c r="B40" s="71" t="s">
        <v>11</v>
      </c>
      <c r="C40" s="72">
        <f t="shared" ref="C40:I40" si="10">SUM(C34:C39)</f>
        <v>192</v>
      </c>
      <c r="D40" s="72">
        <f t="shared" si="10"/>
        <v>119</v>
      </c>
      <c r="E40" s="72">
        <f t="shared" si="10"/>
        <v>274</v>
      </c>
      <c r="F40" s="72">
        <f t="shared" si="10"/>
        <v>236</v>
      </c>
      <c r="G40" s="72">
        <f t="shared" si="10"/>
        <v>636</v>
      </c>
      <c r="H40" s="72">
        <f t="shared" si="10"/>
        <v>188</v>
      </c>
      <c r="I40" s="73">
        <f t="shared" si="10"/>
        <v>1645</v>
      </c>
      <c r="J40" s="74">
        <f>SUM(J34:J39)</f>
        <v>207</v>
      </c>
      <c r="K40" s="72">
        <f t="shared" ref="K40:P40" si="11">SUM(K34:K39)</f>
        <v>131</v>
      </c>
      <c r="L40" s="72">
        <f t="shared" si="11"/>
        <v>275</v>
      </c>
      <c r="M40" s="72">
        <f t="shared" si="11"/>
        <v>225</v>
      </c>
      <c r="N40" s="72">
        <f t="shared" si="11"/>
        <v>670</v>
      </c>
      <c r="O40" s="72">
        <f t="shared" si="11"/>
        <v>181</v>
      </c>
      <c r="P40" s="75">
        <f t="shared" si="11"/>
        <v>1689</v>
      </c>
    </row>
    <row r="41" spans="2:20" ht="24" customHeight="1" thickBot="1" x14ac:dyDescent="0.3">
      <c r="B41" s="76" t="s">
        <v>19</v>
      </c>
      <c r="C41" s="77">
        <f>C40/$I$40</f>
        <v>0.11671732522796352</v>
      </c>
      <c r="D41" s="77">
        <f t="shared" ref="D41:H41" si="12">D40/$I$40</f>
        <v>7.2340425531914887E-2</v>
      </c>
      <c r="E41" s="77">
        <f t="shared" si="12"/>
        <v>0.16656534954407295</v>
      </c>
      <c r="F41" s="77">
        <f t="shared" si="12"/>
        <v>0.14346504559270518</v>
      </c>
      <c r="G41" s="77">
        <f t="shared" si="12"/>
        <v>0.38662613981762917</v>
      </c>
      <c r="H41" s="77">
        <f t="shared" si="12"/>
        <v>0.11428571428571428</v>
      </c>
      <c r="I41" s="78">
        <f>SUM(C41:H41)</f>
        <v>1</v>
      </c>
      <c r="J41" s="79">
        <f>J40/P40</f>
        <v>0.12255772646536411</v>
      </c>
      <c r="K41" s="77">
        <f>K40/P40</f>
        <v>7.7560686796921255E-2</v>
      </c>
      <c r="L41" s="77">
        <f>L40/P40</f>
        <v>0.16281823564239195</v>
      </c>
      <c r="M41" s="77">
        <f>M40/P40</f>
        <v>0.13321492007104796</v>
      </c>
      <c r="N41" s="77">
        <f>N40/P40</f>
        <v>0.39668442865600945</v>
      </c>
      <c r="O41" s="77">
        <f>O40/P40</f>
        <v>0.10716400236826525</v>
      </c>
      <c r="P41" s="80">
        <f>P40/P40</f>
        <v>1</v>
      </c>
    </row>
    <row r="42" spans="2:20" ht="15.75" x14ac:dyDescent="0.25">
      <c r="B42" s="2" t="s">
        <v>27</v>
      </c>
      <c r="C42" s="81"/>
      <c r="D42" s="81"/>
      <c r="E42" s="81"/>
      <c r="F42" s="3"/>
      <c r="G42" s="3"/>
      <c r="H42" s="3"/>
      <c r="I42" s="3"/>
      <c r="J42" s="3"/>
      <c r="K42" s="3"/>
      <c r="L42" s="3"/>
      <c r="M42" s="3"/>
      <c r="N42" s="3"/>
    </row>
    <row r="43" spans="2:20" ht="15.75" x14ac:dyDescent="0.25">
      <c r="B43" s="82"/>
      <c r="C43" s="81"/>
      <c r="D43" s="81"/>
      <c r="E43" s="81"/>
      <c r="F43" s="3"/>
      <c r="G43" s="3"/>
      <c r="H43" s="3"/>
      <c r="I43" s="3"/>
      <c r="J43" s="3"/>
      <c r="K43" s="3"/>
      <c r="L43" s="3"/>
      <c r="M43" s="3"/>
      <c r="N43" s="3"/>
    </row>
    <row r="44" spans="2:20" ht="26.25" customHeight="1" x14ac:dyDescent="0.25">
      <c r="B44" s="115" t="s">
        <v>28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</row>
    <row r="45" spans="2:20" ht="15.75" customHeight="1" x14ac:dyDescent="0.25">
      <c r="B45" s="82"/>
      <c r="C45" s="81"/>
      <c r="D45" s="81"/>
      <c r="E45" s="81"/>
      <c r="F45" s="3"/>
      <c r="G45" s="3"/>
      <c r="H45" s="3"/>
      <c r="I45" s="3"/>
      <c r="J45" s="3"/>
      <c r="K45" s="3"/>
      <c r="L45" s="3"/>
      <c r="M45" s="3"/>
      <c r="N45" s="3"/>
    </row>
    <row r="46" spans="2:20" ht="16.5" thickBot="1" x14ac:dyDescent="0.3">
      <c r="B46" s="82"/>
      <c r="C46" s="81"/>
      <c r="D46" s="81"/>
      <c r="E46" s="81"/>
      <c r="F46" s="3"/>
      <c r="G46" s="3"/>
      <c r="H46" s="3"/>
      <c r="I46" s="3"/>
      <c r="J46" s="3"/>
      <c r="K46" s="3"/>
      <c r="L46" s="3"/>
      <c r="M46" s="3"/>
      <c r="N46" s="3"/>
    </row>
    <row r="47" spans="2:20" ht="24" customHeight="1" thickBot="1" x14ac:dyDescent="0.3">
      <c r="B47" s="116" t="s">
        <v>2</v>
      </c>
      <c r="C47" s="118" t="s">
        <v>3</v>
      </c>
      <c r="D47" s="119"/>
      <c r="E47" s="120"/>
      <c r="F47" s="118" t="s">
        <v>4</v>
      </c>
      <c r="G47" s="119"/>
      <c r="H47" s="120"/>
      <c r="I47" s="118" t="s">
        <v>5</v>
      </c>
      <c r="J47" s="119"/>
      <c r="K47" s="120"/>
      <c r="L47" s="118" t="s">
        <v>6</v>
      </c>
      <c r="M47" s="119"/>
      <c r="N47" s="120"/>
      <c r="O47" s="118" t="s">
        <v>7</v>
      </c>
      <c r="P47" s="119"/>
      <c r="Q47" s="121"/>
      <c r="R47" s="107" t="s">
        <v>8</v>
      </c>
      <c r="S47" s="108"/>
      <c r="T47" s="109"/>
    </row>
    <row r="48" spans="2:20" ht="108" customHeight="1" thickBot="1" x14ac:dyDescent="0.3">
      <c r="B48" s="117"/>
      <c r="C48" s="83" t="s">
        <v>29</v>
      </c>
      <c r="D48" s="84" t="s">
        <v>30</v>
      </c>
      <c r="E48" s="85" t="s">
        <v>31</v>
      </c>
      <c r="F48" s="83" t="s">
        <v>29</v>
      </c>
      <c r="G48" s="84" t="s">
        <v>30</v>
      </c>
      <c r="H48" s="85" t="s">
        <v>31</v>
      </c>
      <c r="I48" s="83" t="s">
        <v>29</v>
      </c>
      <c r="J48" s="84" t="s">
        <v>30</v>
      </c>
      <c r="K48" s="85" t="s">
        <v>31</v>
      </c>
      <c r="L48" s="83" t="s">
        <v>29</v>
      </c>
      <c r="M48" s="84" t="s">
        <v>30</v>
      </c>
      <c r="N48" s="85" t="s">
        <v>31</v>
      </c>
      <c r="O48" s="83" t="s">
        <v>29</v>
      </c>
      <c r="P48" s="84" t="s">
        <v>30</v>
      </c>
      <c r="Q48" s="86" t="s">
        <v>31</v>
      </c>
      <c r="R48" s="87" t="s">
        <v>29</v>
      </c>
      <c r="S48" s="88" t="s">
        <v>30</v>
      </c>
      <c r="T48" s="89" t="s">
        <v>31</v>
      </c>
    </row>
    <row r="49" spans="1:20" ht="24" customHeight="1" x14ac:dyDescent="0.25">
      <c r="B49" s="90" t="s">
        <v>13</v>
      </c>
      <c r="C49" s="91">
        <v>12313</v>
      </c>
      <c r="D49" s="23">
        <v>512</v>
      </c>
      <c r="E49" s="92">
        <f>C49/D49</f>
        <v>24.048828125</v>
      </c>
      <c r="F49" s="91">
        <v>12066</v>
      </c>
      <c r="G49" s="23">
        <v>496</v>
      </c>
      <c r="H49" s="92">
        <f>F49/G49</f>
        <v>24.326612903225808</v>
      </c>
      <c r="I49" s="91">
        <v>12202</v>
      </c>
      <c r="J49" s="23">
        <v>477</v>
      </c>
      <c r="K49" s="92">
        <f>I49/J49</f>
        <v>25.580712788259959</v>
      </c>
      <c r="L49" s="91">
        <v>12187</v>
      </c>
      <c r="M49" s="23">
        <v>480</v>
      </c>
      <c r="N49" s="92">
        <f>L49/M49</f>
        <v>25.389583333333334</v>
      </c>
      <c r="O49" s="91">
        <v>12319</v>
      </c>
      <c r="P49" s="93">
        <v>471</v>
      </c>
      <c r="Q49" s="94">
        <f>O49/P49</f>
        <v>26.154989384288747</v>
      </c>
      <c r="R49" s="91">
        <v>11651</v>
      </c>
      <c r="S49" s="23">
        <v>486</v>
      </c>
      <c r="T49" s="92">
        <f>R49/S49</f>
        <v>23.973251028806583</v>
      </c>
    </row>
    <row r="50" spans="1:20" ht="24" customHeight="1" x14ac:dyDescent="0.25">
      <c r="B50" s="95" t="s">
        <v>26</v>
      </c>
      <c r="C50" s="64">
        <v>6225</v>
      </c>
      <c r="D50" s="23">
        <v>451</v>
      </c>
      <c r="E50" s="92">
        <f t="shared" ref="E50:E54" si="13">C50/D50</f>
        <v>13.802660753880266</v>
      </c>
      <c r="F50" s="64">
        <v>6100</v>
      </c>
      <c r="G50" s="23">
        <v>476</v>
      </c>
      <c r="H50" s="92">
        <f t="shared" ref="H50:H55" si="14">F50/G50</f>
        <v>12.815126050420169</v>
      </c>
      <c r="I50" s="64">
        <v>6298</v>
      </c>
      <c r="J50" s="23">
        <v>495</v>
      </c>
      <c r="K50" s="92">
        <f t="shared" ref="K50:K55" si="15">I50/J50</f>
        <v>12.723232323232324</v>
      </c>
      <c r="L50" s="64">
        <v>6070</v>
      </c>
      <c r="M50" s="23">
        <v>495</v>
      </c>
      <c r="N50" s="92">
        <f t="shared" ref="N50:N54" si="16">L50/M50</f>
        <v>12.262626262626263</v>
      </c>
      <c r="O50" s="64">
        <v>6363</v>
      </c>
      <c r="P50" s="62">
        <v>488</v>
      </c>
      <c r="Q50" s="94">
        <f t="shared" ref="Q50:Q55" si="17">O50/P50</f>
        <v>13.038934426229508</v>
      </c>
      <c r="R50" s="64">
        <v>6276</v>
      </c>
      <c r="S50" s="23">
        <v>506</v>
      </c>
      <c r="T50" s="92">
        <f t="shared" ref="T50:T55" si="18">R50/S50</f>
        <v>12.403162055335969</v>
      </c>
    </row>
    <row r="51" spans="1:20" ht="24" customHeight="1" x14ac:dyDescent="0.25">
      <c r="B51" s="95" t="s">
        <v>15</v>
      </c>
      <c r="C51" s="64">
        <v>4139</v>
      </c>
      <c r="D51" s="23">
        <v>185</v>
      </c>
      <c r="E51" s="92">
        <f t="shared" si="13"/>
        <v>22.372972972972974</v>
      </c>
      <c r="F51" s="64">
        <v>4136</v>
      </c>
      <c r="G51" s="23">
        <v>191</v>
      </c>
      <c r="H51" s="92">
        <f t="shared" si="14"/>
        <v>21.654450261780106</v>
      </c>
      <c r="I51" s="64">
        <v>4316</v>
      </c>
      <c r="J51" s="23">
        <v>189</v>
      </c>
      <c r="K51" s="92">
        <f t="shared" si="15"/>
        <v>22.835978835978835</v>
      </c>
      <c r="L51" s="64">
        <v>4329</v>
      </c>
      <c r="M51" s="23">
        <v>189</v>
      </c>
      <c r="N51" s="92">
        <f t="shared" si="16"/>
        <v>22.904761904761905</v>
      </c>
      <c r="O51" s="64">
        <v>4480</v>
      </c>
      <c r="P51" s="62">
        <v>188</v>
      </c>
      <c r="Q51" s="94">
        <f t="shared" si="17"/>
        <v>23.829787234042552</v>
      </c>
      <c r="R51" s="64">
        <v>4255</v>
      </c>
      <c r="S51" s="23">
        <v>181</v>
      </c>
      <c r="T51" s="92">
        <f t="shared" si="18"/>
        <v>23.50828729281768</v>
      </c>
    </row>
    <row r="52" spans="1:20" ht="24" customHeight="1" x14ac:dyDescent="0.25">
      <c r="B52" s="95" t="s">
        <v>16</v>
      </c>
      <c r="C52" s="64">
        <v>779</v>
      </c>
      <c r="D52" s="23">
        <v>53</v>
      </c>
      <c r="E52" s="92">
        <f t="shared" si="13"/>
        <v>14.69811320754717</v>
      </c>
      <c r="F52" s="64">
        <v>736</v>
      </c>
      <c r="G52" s="23">
        <v>52</v>
      </c>
      <c r="H52" s="92">
        <f t="shared" si="14"/>
        <v>14.153846153846153</v>
      </c>
      <c r="I52" s="64">
        <v>732</v>
      </c>
      <c r="J52" s="23">
        <v>47</v>
      </c>
      <c r="K52" s="92">
        <f t="shared" si="15"/>
        <v>15.574468085106384</v>
      </c>
      <c r="L52" s="64">
        <v>700</v>
      </c>
      <c r="M52" s="23">
        <v>51</v>
      </c>
      <c r="N52" s="92">
        <f t="shared" si="16"/>
        <v>13.725490196078431</v>
      </c>
      <c r="O52" s="64">
        <v>683</v>
      </c>
      <c r="P52" s="62">
        <v>46</v>
      </c>
      <c r="Q52" s="94">
        <f t="shared" si="17"/>
        <v>14.847826086956522</v>
      </c>
      <c r="R52" s="64">
        <v>609</v>
      </c>
      <c r="S52" s="23">
        <v>51</v>
      </c>
      <c r="T52" s="92">
        <f t="shared" si="18"/>
        <v>11.941176470588236</v>
      </c>
    </row>
    <row r="53" spans="1:20" ht="24" customHeight="1" x14ac:dyDescent="0.25">
      <c r="B53" s="95" t="s">
        <v>17</v>
      </c>
      <c r="C53" s="64">
        <v>3259</v>
      </c>
      <c r="D53" s="23">
        <v>72</v>
      </c>
      <c r="E53" s="92">
        <f t="shared" si="13"/>
        <v>45.263888888888886</v>
      </c>
      <c r="F53" s="64">
        <v>3187</v>
      </c>
      <c r="G53" s="23">
        <v>72</v>
      </c>
      <c r="H53" s="92">
        <f t="shared" si="14"/>
        <v>44.263888888888886</v>
      </c>
      <c r="I53" s="64">
        <v>3340</v>
      </c>
      <c r="J53" s="23">
        <v>75</v>
      </c>
      <c r="K53" s="92">
        <f t="shared" si="15"/>
        <v>44.533333333333331</v>
      </c>
      <c r="L53" s="64">
        <v>3313</v>
      </c>
      <c r="M53" s="23">
        <v>85</v>
      </c>
      <c r="N53" s="92">
        <f t="shared" si="16"/>
        <v>38.976470588235294</v>
      </c>
      <c r="O53" s="64">
        <v>3555</v>
      </c>
      <c r="P53" s="62">
        <v>99</v>
      </c>
      <c r="Q53" s="94">
        <f t="shared" si="17"/>
        <v>35.909090909090907</v>
      </c>
      <c r="R53" s="64">
        <v>3459</v>
      </c>
      <c r="S53" s="23">
        <v>112</v>
      </c>
      <c r="T53" s="92">
        <f t="shared" si="18"/>
        <v>30.883928571428573</v>
      </c>
    </row>
    <row r="54" spans="1:20" ht="24" customHeight="1" thickBot="1" x14ac:dyDescent="0.3">
      <c r="B54" s="96" t="s">
        <v>18</v>
      </c>
      <c r="C54" s="97">
        <v>6512</v>
      </c>
      <c r="D54" s="31">
        <v>160</v>
      </c>
      <c r="E54" s="92">
        <f t="shared" si="13"/>
        <v>40.700000000000003</v>
      </c>
      <c r="F54" s="97">
        <v>6506</v>
      </c>
      <c r="G54" s="31">
        <v>156</v>
      </c>
      <c r="H54" s="92">
        <f t="shared" si="14"/>
        <v>41.705128205128204</v>
      </c>
      <c r="I54" s="97">
        <v>6676</v>
      </c>
      <c r="J54" s="31">
        <v>154</v>
      </c>
      <c r="K54" s="98">
        <f t="shared" si="15"/>
        <v>43.350649350649348</v>
      </c>
      <c r="L54" s="97">
        <v>6909</v>
      </c>
      <c r="M54" s="31">
        <v>165</v>
      </c>
      <c r="N54" s="98">
        <f t="shared" si="16"/>
        <v>41.872727272727275</v>
      </c>
      <c r="O54" s="97">
        <v>6696</v>
      </c>
      <c r="P54" s="99">
        <v>165</v>
      </c>
      <c r="Q54" s="100">
        <f t="shared" si="17"/>
        <v>40.581818181818178</v>
      </c>
      <c r="R54" s="97">
        <v>6121</v>
      </c>
      <c r="S54" s="31">
        <v>172</v>
      </c>
      <c r="T54" s="98">
        <f t="shared" si="18"/>
        <v>35.587209302325583</v>
      </c>
    </row>
    <row r="55" spans="1:20" ht="24" customHeight="1" thickBot="1" x14ac:dyDescent="0.3">
      <c r="B55" s="101" t="s">
        <v>11</v>
      </c>
      <c r="C55" s="102">
        <f>SUM(C49:C54)</f>
        <v>33227</v>
      </c>
      <c r="D55" s="103">
        <f>SUM(D49:D54)</f>
        <v>1433</v>
      </c>
      <c r="E55" s="104">
        <f>C55/D55</f>
        <v>23.18702023726448</v>
      </c>
      <c r="F55" s="102">
        <f>SUM(F49:F54)</f>
        <v>32731</v>
      </c>
      <c r="G55" s="103">
        <f>SUM(G49:G54)</f>
        <v>1443</v>
      </c>
      <c r="H55" s="103">
        <f t="shared" si="14"/>
        <v>22.682605682605683</v>
      </c>
      <c r="I55" s="102">
        <f>SUM(I49:I54)</f>
        <v>33564</v>
      </c>
      <c r="J55" s="102">
        <f>SUM(J49:J54)</f>
        <v>1437</v>
      </c>
      <c r="K55" s="105">
        <f t="shared" si="15"/>
        <v>23.356993736951985</v>
      </c>
      <c r="L55" s="102">
        <f>SUM(L49:L54)</f>
        <v>33508</v>
      </c>
      <c r="M55" s="102">
        <f>SUM(M49:M54)</f>
        <v>1465</v>
      </c>
      <c r="N55" s="105">
        <f>L55/M55</f>
        <v>22.872354948805462</v>
      </c>
      <c r="O55" s="102">
        <f>SUM(O49:O54)</f>
        <v>34096</v>
      </c>
      <c r="P55" s="102">
        <f>SUM(P49:P54)</f>
        <v>1457</v>
      </c>
      <c r="Q55" s="106">
        <f t="shared" si="17"/>
        <v>23.401509951956076</v>
      </c>
      <c r="R55" s="102">
        <v>32371</v>
      </c>
      <c r="S55" s="103">
        <f>SUM(S49:S54)</f>
        <v>1508</v>
      </c>
      <c r="T55" s="105">
        <f t="shared" si="18"/>
        <v>21.466180371352785</v>
      </c>
    </row>
    <row r="58" spans="1:20" ht="15.75" x14ac:dyDescent="0.25">
      <c r="A58" s="82" t="s">
        <v>32</v>
      </c>
    </row>
  </sheetData>
  <sheetProtection algorithmName="SHA-512" hashValue="AcCwZQlUAWjVWJFHSufJQwkO6Sw6gDaaArvp8Fuf6nc6XYweHguZ+EGVtcZ3WgR3YyOMLv6eglOnHfba6kbPvw==" saltValue="nvQ3WPu/aoyI4UHsEjOglw==" spinCount="100000" sheet="1" objects="1" scenarios="1"/>
  <mergeCells count="19">
    <mergeCell ref="B16:U16"/>
    <mergeCell ref="B18:B19"/>
    <mergeCell ref="C18:E18"/>
    <mergeCell ref="F18:H18"/>
    <mergeCell ref="I18:K18"/>
    <mergeCell ref="L18:N18"/>
    <mergeCell ref="O18:Q18"/>
    <mergeCell ref="R18:U18"/>
    <mergeCell ref="R47:T47"/>
    <mergeCell ref="B32:B33"/>
    <mergeCell ref="C32:I32"/>
    <mergeCell ref="J32:P32"/>
    <mergeCell ref="B44:T44"/>
    <mergeCell ref="B47:B48"/>
    <mergeCell ref="C47:E47"/>
    <mergeCell ref="F47:H47"/>
    <mergeCell ref="I47:K47"/>
    <mergeCell ref="L47:N47"/>
    <mergeCell ref="O47:Q47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Administrativa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2018-04-17T21:43:12Z</dcterms:created>
  <dcterms:modified xsi:type="dcterms:W3CDTF">2018-05-11T16:45:40Z</dcterms:modified>
</cp:coreProperties>
</file>