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Informe Rector\Informe Padre Juan Ubaldo\Boletín estadístico 2016-II 17.02.2017\Boletín 2017-I\Pagina Web\"/>
    </mc:Choice>
  </mc:AlternateContent>
  <bookViews>
    <workbookView xWindow="0" yWindow="0" windowWidth="20490" windowHeight="6855"/>
  </bookViews>
  <sheets>
    <sheet name="Infraestructura físic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34" i="1" l="1"/>
  <c r="R134" i="1"/>
  <c r="N134" i="1"/>
  <c r="J134" i="1"/>
  <c r="F134" i="1"/>
  <c r="V133" i="1"/>
  <c r="R133" i="1"/>
  <c r="N133" i="1"/>
  <c r="J133" i="1"/>
  <c r="F133" i="1"/>
  <c r="V132" i="1"/>
  <c r="R132" i="1"/>
  <c r="N132" i="1"/>
  <c r="J132" i="1"/>
  <c r="F132" i="1"/>
  <c r="V131" i="1"/>
  <c r="R131" i="1"/>
  <c r="N131" i="1"/>
  <c r="J131" i="1"/>
  <c r="F131" i="1"/>
  <c r="V130" i="1"/>
  <c r="V135" i="1" s="1"/>
  <c r="R130" i="1"/>
  <c r="N130" i="1"/>
  <c r="J130" i="1"/>
  <c r="J135" i="1" s="1"/>
  <c r="F130" i="1"/>
  <c r="F135" i="1" s="1"/>
  <c r="T116" i="1"/>
  <c r="P116" i="1"/>
  <c r="L116" i="1"/>
  <c r="H116" i="1"/>
  <c r="D116" i="1"/>
  <c r="H105" i="1"/>
  <c r="G105" i="1"/>
  <c r="F105" i="1"/>
  <c r="E105" i="1"/>
  <c r="D105" i="1"/>
  <c r="Q94" i="1"/>
  <c r="P94" i="1"/>
  <c r="N94" i="1"/>
  <c r="M94" i="1"/>
  <c r="K94" i="1"/>
  <c r="J94" i="1"/>
  <c r="H94" i="1"/>
  <c r="G94" i="1"/>
  <c r="E94" i="1"/>
  <c r="D94" i="1"/>
  <c r="R93" i="1"/>
  <c r="O93" i="1"/>
  <c r="L93" i="1"/>
  <c r="I121" i="1" s="1"/>
  <c r="I93" i="1"/>
  <c r="F93" i="1"/>
  <c r="R92" i="1"/>
  <c r="O92" i="1"/>
  <c r="Q115" i="1" s="1"/>
  <c r="L92" i="1"/>
  <c r="I92" i="1"/>
  <c r="F92" i="1"/>
  <c r="R91" i="1"/>
  <c r="O91" i="1"/>
  <c r="L91" i="1"/>
  <c r="I91" i="1"/>
  <c r="F91" i="1"/>
  <c r="R90" i="1"/>
  <c r="O90" i="1"/>
  <c r="L90" i="1"/>
  <c r="I90" i="1"/>
  <c r="F90" i="1"/>
  <c r="R89" i="1"/>
  <c r="O89" i="1"/>
  <c r="L89" i="1"/>
  <c r="I89" i="1"/>
  <c r="F89" i="1"/>
  <c r="R88" i="1"/>
  <c r="O88" i="1"/>
  <c r="L88" i="1"/>
  <c r="I88" i="1"/>
  <c r="F88" i="1"/>
  <c r="V83" i="1"/>
  <c r="U83" i="1"/>
  <c r="T83" i="1"/>
  <c r="R83" i="1"/>
  <c r="Q83" i="1"/>
  <c r="P83" i="1"/>
  <c r="N83" i="1"/>
  <c r="M83" i="1"/>
  <c r="L83" i="1"/>
  <c r="J83" i="1"/>
  <c r="I83" i="1"/>
  <c r="H83" i="1"/>
  <c r="F83" i="1"/>
  <c r="E83" i="1"/>
  <c r="D83" i="1"/>
  <c r="W82" i="1"/>
  <c r="S82" i="1"/>
  <c r="O82" i="1"/>
  <c r="K82" i="1"/>
  <c r="G82" i="1"/>
  <c r="W81" i="1"/>
  <c r="S81" i="1"/>
  <c r="O81" i="1"/>
  <c r="K81" i="1"/>
  <c r="G81" i="1"/>
  <c r="W80" i="1"/>
  <c r="U114" i="1" s="1"/>
  <c r="S80" i="1"/>
  <c r="O80" i="1"/>
  <c r="K80" i="1"/>
  <c r="G80" i="1"/>
  <c r="F114" i="1" s="1"/>
  <c r="G114" i="1" s="1"/>
  <c r="W79" i="1"/>
  <c r="S79" i="1"/>
  <c r="O79" i="1"/>
  <c r="K79" i="1"/>
  <c r="J113" i="1" s="1"/>
  <c r="K113" i="1" s="1"/>
  <c r="G79" i="1"/>
  <c r="W78" i="1"/>
  <c r="S78" i="1"/>
  <c r="O78" i="1"/>
  <c r="N112" i="1" s="1"/>
  <c r="O112" i="1" s="1"/>
  <c r="K78" i="1"/>
  <c r="G78" i="1"/>
  <c r="W77" i="1"/>
  <c r="S77" i="1"/>
  <c r="S83" i="1" s="1"/>
  <c r="O77" i="1"/>
  <c r="K77" i="1"/>
  <c r="K83" i="1" s="1"/>
  <c r="G77" i="1"/>
  <c r="AP72" i="1"/>
  <c r="AO72" i="1"/>
  <c r="AN72" i="1"/>
  <c r="AM72" i="1"/>
  <c r="AL72" i="1"/>
  <c r="AK72" i="1"/>
  <c r="AJ72" i="1"/>
  <c r="AH72" i="1"/>
  <c r="AG72" i="1"/>
  <c r="AF72" i="1"/>
  <c r="AE72" i="1"/>
  <c r="AD72" i="1"/>
  <c r="AC72" i="1"/>
  <c r="AB72" i="1"/>
  <c r="Z72" i="1"/>
  <c r="Y72" i="1"/>
  <c r="X72" i="1"/>
  <c r="W72" i="1"/>
  <c r="V72" i="1"/>
  <c r="U72" i="1"/>
  <c r="T72" i="1"/>
  <c r="R72" i="1"/>
  <c r="Q72" i="1"/>
  <c r="P72" i="1"/>
  <c r="O72" i="1"/>
  <c r="N72" i="1"/>
  <c r="M72" i="1"/>
  <c r="L72" i="1"/>
  <c r="J72" i="1"/>
  <c r="I72" i="1"/>
  <c r="H72" i="1"/>
  <c r="G72" i="1"/>
  <c r="F72" i="1"/>
  <c r="E72" i="1"/>
  <c r="D72" i="1"/>
  <c r="AQ71" i="1"/>
  <c r="AI71" i="1"/>
  <c r="AA71" i="1"/>
  <c r="S71" i="1"/>
  <c r="K71" i="1"/>
  <c r="AQ70" i="1"/>
  <c r="AI70" i="1"/>
  <c r="AA70" i="1"/>
  <c r="S70" i="1"/>
  <c r="K70" i="1"/>
  <c r="AQ69" i="1"/>
  <c r="AI69" i="1"/>
  <c r="AA69" i="1"/>
  <c r="S69" i="1"/>
  <c r="K69" i="1"/>
  <c r="AQ68" i="1"/>
  <c r="AI68" i="1"/>
  <c r="AA68" i="1"/>
  <c r="S68" i="1"/>
  <c r="K68" i="1"/>
  <c r="AQ67" i="1"/>
  <c r="AI67" i="1"/>
  <c r="AA67" i="1"/>
  <c r="S67" i="1"/>
  <c r="K67" i="1"/>
  <c r="AQ66" i="1"/>
  <c r="AQ72" i="1" s="1"/>
  <c r="AI66" i="1"/>
  <c r="AA66" i="1"/>
  <c r="AA72" i="1" s="1"/>
  <c r="S66" i="1"/>
  <c r="K66" i="1"/>
  <c r="K72" i="1" s="1"/>
  <c r="H60" i="1"/>
  <c r="G60" i="1"/>
  <c r="F60" i="1"/>
  <c r="E60" i="1"/>
  <c r="D60" i="1"/>
  <c r="Q49" i="1"/>
  <c r="P49" i="1"/>
  <c r="N49" i="1"/>
  <c r="M49" i="1"/>
  <c r="K49" i="1"/>
  <c r="J49" i="1"/>
  <c r="H49" i="1"/>
  <c r="G49" i="1"/>
  <c r="E49" i="1"/>
  <c r="D49" i="1"/>
  <c r="R48" i="1"/>
  <c r="O48" i="1"/>
  <c r="L48" i="1"/>
  <c r="I48" i="1"/>
  <c r="F48" i="1"/>
  <c r="R47" i="1"/>
  <c r="W134" i="1" s="1"/>
  <c r="O47" i="1"/>
  <c r="S134" i="1" s="1"/>
  <c r="L47" i="1"/>
  <c r="O134" i="1" s="1"/>
  <c r="I47" i="1"/>
  <c r="K134" i="1" s="1"/>
  <c r="F47" i="1"/>
  <c r="G134" i="1" s="1"/>
  <c r="R46" i="1"/>
  <c r="W133" i="1" s="1"/>
  <c r="O46" i="1"/>
  <c r="S133" i="1" s="1"/>
  <c r="L46" i="1"/>
  <c r="O133" i="1" s="1"/>
  <c r="I46" i="1"/>
  <c r="K133" i="1" s="1"/>
  <c r="F46" i="1"/>
  <c r="G133" i="1" s="1"/>
  <c r="R45" i="1"/>
  <c r="W132" i="1" s="1"/>
  <c r="O45" i="1"/>
  <c r="S132" i="1" s="1"/>
  <c r="L45" i="1"/>
  <c r="O132" i="1" s="1"/>
  <c r="I45" i="1"/>
  <c r="K132" i="1" s="1"/>
  <c r="F45" i="1"/>
  <c r="G132" i="1" s="1"/>
  <c r="R44" i="1"/>
  <c r="W131" i="1" s="1"/>
  <c r="O44" i="1"/>
  <c r="S131" i="1" s="1"/>
  <c r="L44" i="1"/>
  <c r="O131" i="1" s="1"/>
  <c r="I44" i="1"/>
  <c r="K131" i="1" s="1"/>
  <c r="F44" i="1"/>
  <c r="G131" i="1" s="1"/>
  <c r="R43" i="1"/>
  <c r="W130" i="1" s="1"/>
  <c r="O43" i="1"/>
  <c r="S130" i="1" s="1"/>
  <c r="L43" i="1"/>
  <c r="O130" i="1" s="1"/>
  <c r="I43" i="1"/>
  <c r="K130" i="1" s="1"/>
  <c r="F43" i="1"/>
  <c r="G130" i="1" s="1"/>
  <c r="V38" i="1"/>
  <c r="U38" i="1"/>
  <c r="T38" i="1"/>
  <c r="R38" i="1"/>
  <c r="Q38" i="1"/>
  <c r="P38" i="1"/>
  <c r="N38" i="1"/>
  <c r="M38" i="1"/>
  <c r="L38" i="1"/>
  <c r="J38" i="1"/>
  <c r="I38" i="1"/>
  <c r="H38" i="1"/>
  <c r="F38" i="1"/>
  <c r="E38" i="1"/>
  <c r="D38" i="1"/>
  <c r="W37" i="1"/>
  <c r="S37" i="1"/>
  <c r="O37" i="1"/>
  <c r="K37" i="1"/>
  <c r="G37" i="1"/>
  <c r="W36" i="1"/>
  <c r="U134" i="1" s="1"/>
  <c r="S36" i="1"/>
  <c r="Q134" i="1" s="1"/>
  <c r="O36" i="1"/>
  <c r="M134" i="1" s="1"/>
  <c r="K36" i="1"/>
  <c r="I134" i="1" s="1"/>
  <c r="G36" i="1"/>
  <c r="E134" i="1" s="1"/>
  <c r="W35" i="1"/>
  <c r="U133" i="1" s="1"/>
  <c r="S35" i="1"/>
  <c r="Q133" i="1" s="1"/>
  <c r="O35" i="1"/>
  <c r="M133" i="1" s="1"/>
  <c r="K35" i="1"/>
  <c r="I133" i="1" s="1"/>
  <c r="G35" i="1"/>
  <c r="E133" i="1" s="1"/>
  <c r="W34" i="1"/>
  <c r="U132" i="1" s="1"/>
  <c r="S34" i="1"/>
  <c r="Q132" i="1" s="1"/>
  <c r="O34" i="1"/>
  <c r="M132" i="1" s="1"/>
  <c r="K34" i="1"/>
  <c r="I132" i="1" s="1"/>
  <c r="G34" i="1"/>
  <c r="E132" i="1" s="1"/>
  <c r="W33" i="1"/>
  <c r="U131" i="1" s="1"/>
  <c r="S33" i="1"/>
  <c r="Q131" i="1" s="1"/>
  <c r="O33" i="1"/>
  <c r="M131" i="1" s="1"/>
  <c r="K33" i="1"/>
  <c r="I131" i="1" s="1"/>
  <c r="G33" i="1"/>
  <c r="E131" i="1" s="1"/>
  <c r="W32" i="1"/>
  <c r="U130" i="1" s="1"/>
  <c r="U135" i="1" s="1"/>
  <c r="S32" i="1"/>
  <c r="Q130" i="1" s="1"/>
  <c r="O32" i="1"/>
  <c r="M130" i="1" s="1"/>
  <c r="M135" i="1" s="1"/>
  <c r="K32" i="1"/>
  <c r="I130" i="1" s="1"/>
  <c r="G32" i="1"/>
  <c r="E130" i="1" s="1"/>
  <c r="E135" i="1" s="1"/>
  <c r="AP27" i="1"/>
  <c r="AO27" i="1"/>
  <c r="AN27" i="1"/>
  <c r="AM27" i="1"/>
  <c r="AL27" i="1"/>
  <c r="AK27" i="1"/>
  <c r="AJ27" i="1"/>
  <c r="AH27" i="1"/>
  <c r="AG27" i="1"/>
  <c r="AF27" i="1"/>
  <c r="AE27" i="1"/>
  <c r="AD27" i="1"/>
  <c r="AC27" i="1"/>
  <c r="AB27" i="1"/>
  <c r="Z27" i="1"/>
  <c r="Y27" i="1"/>
  <c r="X27" i="1"/>
  <c r="W27" i="1"/>
  <c r="V27" i="1"/>
  <c r="U27" i="1"/>
  <c r="T27" i="1"/>
  <c r="R27" i="1"/>
  <c r="Q27" i="1"/>
  <c r="P27" i="1"/>
  <c r="O27" i="1"/>
  <c r="N27" i="1"/>
  <c r="M27" i="1"/>
  <c r="L27" i="1"/>
  <c r="J27" i="1"/>
  <c r="I27" i="1"/>
  <c r="H27" i="1"/>
  <c r="G27" i="1"/>
  <c r="F27" i="1"/>
  <c r="E27" i="1"/>
  <c r="D27" i="1"/>
  <c r="AQ26" i="1"/>
  <c r="AI26" i="1"/>
  <c r="AA26" i="1"/>
  <c r="S26" i="1"/>
  <c r="K26" i="1"/>
  <c r="AQ25" i="1"/>
  <c r="T134" i="1" s="1"/>
  <c r="AI25" i="1"/>
  <c r="P134" i="1" s="1"/>
  <c r="AA25" i="1"/>
  <c r="L134" i="1" s="1"/>
  <c r="S25" i="1"/>
  <c r="H134" i="1" s="1"/>
  <c r="K25" i="1"/>
  <c r="D134" i="1" s="1"/>
  <c r="AQ24" i="1"/>
  <c r="T133" i="1" s="1"/>
  <c r="AI24" i="1"/>
  <c r="P133" i="1" s="1"/>
  <c r="AA24" i="1"/>
  <c r="L133" i="1" s="1"/>
  <c r="S24" i="1"/>
  <c r="H133" i="1" s="1"/>
  <c r="K24" i="1"/>
  <c r="D133" i="1" s="1"/>
  <c r="AQ23" i="1"/>
  <c r="T132" i="1" s="1"/>
  <c r="AI23" i="1"/>
  <c r="P132" i="1" s="1"/>
  <c r="AA23" i="1"/>
  <c r="L132" i="1" s="1"/>
  <c r="S23" i="1"/>
  <c r="H132" i="1" s="1"/>
  <c r="K23" i="1"/>
  <c r="D132" i="1" s="1"/>
  <c r="AQ22" i="1"/>
  <c r="T131" i="1" s="1"/>
  <c r="AI22" i="1"/>
  <c r="P131" i="1" s="1"/>
  <c r="AA22" i="1"/>
  <c r="L131" i="1" s="1"/>
  <c r="S22" i="1"/>
  <c r="H131" i="1" s="1"/>
  <c r="K22" i="1"/>
  <c r="D131" i="1" s="1"/>
  <c r="AQ21" i="1"/>
  <c r="AI21" i="1"/>
  <c r="AI27" i="1" s="1"/>
  <c r="AA21" i="1"/>
  <c r="S21" i="1"/>
  <c r="S27" i="1" s="1"/>
  <c r="K21" i="1"/>
  <c r="F111" i="1" l="1"/>
  <c r="G111" i="1" s="1"/>
  <c r="N111" i="1"/>
  <c r="V111" i="1"/>
  <c r="W111" i="1" s="1"/>
  <c r="J112" i="1"/>
  <c r="K112" i="1" s="1"/>
  <c r="R112" i="1"/>
  <c r="S112" i="1" s="1"/>
  <c r="F113" i="1"/>
  <c r="G113" i="1" s="1"/>
  <c r="N113" i="1"/>
  <c r="O113" i="1" s="1"/>
  <c r="V113" i="1"/>
  <c r="W113" i="1" s="1"/>
  <c r="J114" i="1"/>
  <c r="K114" i="1" s="1"/>
  <c r="R114" i="1"/>
  <c r="S114" i="1" s="1"/>
  <c r="R111" i="1"/>
  <c r="S111" i="1" s="1"/>
  <c r="P130" i="1"/>
  <c r="K27" i="1"/>
  <c r="AA27" i="1"/>
  <c r="AQ27" i="1"/>
  <c r="G135" i="1"/>
  <c r="O135" i="1"/>
  <c r="W135" i="1"/>
  <c r="S72" i="1"/>
  <c r="AI72" i="1"/>
  <c r="G83" i="1"/>
  <c r="O83" i="1"/>
  <c r="W83" i="1"/>
  <c r="I111" i="1"/>
  <c r="Q111" i="1"/>
  <c r="E112" i="1"/>
  <c r="M112" i="1"/>
  <c r="U112" i="1"/>
  <c r="I113" i="1"/>
  <c r="Q113" i="1"/>
  <c r="E114" i="1"/>
  <c r="M114" i="1"/>
  <c r="E121" i="1"/>
  <c r="M121" i="1"/>
  <c r="J111" i="1"/>
  <c r="K111" i="1" s="1"/>
  <c r="F112" i="1"/>
  <c r="G112" i="1" s="1"/>
  <c r="V112" i="1"/>
  <c r="W112" i="1" s="1"/>
  <c r="R113" i="1"/>
  <c r="S113" i="1" s="1"/>
  <c r="N114" i="1"/>
  <c r="O114" i="1" s="1"/>
  <c r="H130" i="1"/>
  <c r="N135" i="1"/>
  <c r="R135" i="1"/>
  <c r="H135" i="1"/>
  <c r="N116" i="1"/>
  <c r="O116" i="1" s="1"/>
  <c r="O111" i="1"/>
  <c r="V116" i="1"/>
  <c r="W116" i="1" s="1"/>
  <c r="P135" i="1"/>
  <c r="F49" i="1"/>
  <c r="L49" i="1"/>
  <c r="R49" i="1"/>
  <c r="E115" i="1"/>
  <c r="M115" i="1"/>
  <c r="U115" i="1"/>
  <c r="G121" i="1"/>
  <c r="K121" i="1"/>
  <c r="F94" i="1"/>
  <c r="L94" i="1"/>
  <c r="R94" i="1"/>
  <c r="E111" i="1"/>
  <c r="E116" i="1" s="1"/>
  <c r="M111" i="1"/>
  <c r="U111" i="1"/>
  <c r="U116" i="1" s="1"/>
  <c r="I112" i="1"/>
  <c r="Q112" i="1"/>
  <c r="Q116" i="1" s="1"/>
  <c r="E113" i="1"/>
  <c r="M113" i="1"/>
  <c r="U113" i="1"/>
  <c r="I114" i="1"/>
  <c r="Q114" i="1"/>
  <c r="F115" i="1"/>
  <c r="G115" i="1" s="1"/>
  <c r="V115" i="1"/>
  <c r="W115" i="1" s="1"/>
  <c r="G125" i="1"/>
  <c r="D130" i="1"/>
  <c r="D135" i="1" s="1"/>
  <c r="L130" i="1"/>
  <c r="L135" i="1" s="1"/>
  <c r="T130" i="1"/>
  <c r="T135" i="1" s="1"/>
  <c r="I135" i="1"/>
  <c r="Q135" i="1"/>
  <c r="G38" i="1"/>
  <c r="K38" i="1"/>
  <c r="O38" i="1"/>
  <c r="S38" i="1"/>
  <c r="W38" i="1"/>
  <c r="K135" i="1"/>
  <c r="S135" i="1"/>
  <c r="I49" i="1"/>
  <c r="O49" i="1"/>
  <c r="V114" i="1"/>
  <c r="W114" i="1" s="1"/>
  <c r="J115" i="1"/>
  <c r="K115" i="1" s="1"/>
  <c r="R115" i="1"/>
  <c r="S115" i="1" s="1"/>
  <c r="I94" i="1"/>
  <c r="O94" i="1"/>
  <c r="I115" i="1"/>
  <c r="N115" i="1"/>
  <c r="O115" i="1" s="1"/>
  <c r="I116" i="1" l="1"/>
  <c r="J116" i="1"/>
  <c r="K116" i="1" s="1"/>
  <c r="F116" i="1"/>
  <c r="R116" i="1"/>
  <c r="S116" i="1" s="1"/>
  <c r="M116" i="1"/>
  <c r="F125" i="1"/>
  <c r="I125" i="1"/>
  <c r="H125" i="1" l="1"/>
  <c r="E125" i="1"/>
  <c r="G116" i="1"/>
</calcChain>
</file>

<file path=xl/sharedStrings.xml><?xml version="1.0" encoding="utf-8"?>
<sst xmlns="http://schemas.openxmlformats.org/spreadsheetml/2006/main" count="370" uniqueCount="59">
  <si>
    <t>Fecha de corte: 30 de mayo de 2017</t>
  </si>
  <si>
    <t xml:space="preserve">INFRAESTRUCTURA FÍSICA </t>
  </si>
  <si>
    <t>Cantidad de Espacios</t>
  </si>
  <si>
    <t>Cantidad de espacios académicos</t>
  </si>
  <si>
    <t>Sede - seccional - VUAD</t>
  </si>
  <si>
    <t>2015-I</t>
  </si>
  <si>
    <t>2015-II</t>
  </si>
  <si>
    <t>2016-I</t>
  </si>
  <si>
    <t>2016-II</t>
  </si>
  <si>
    <t>2017-I</t>
  </si>
  <si>
    <t>Auditorios</t>
  </si>
  <si>
    <t>Aulas teóricas</t>
  </si>
  <si>
    <t>Aulas teórico-prácticas</t>
  </si>
  <si>
    <t>Laboratorios</t>
  </si>
  <si>
    <t>Salas de cómputo</t>
  </si>
  <si>
    <t>Zonas de estudio</t>
  </si>
  <si>
    <t>Bibliotecas</t>
  </si>
  <si>
    <t>Total</t>
  </si>
  <si>
    <t>Bogotá</t>
  </si>
  <si>
    <t>Bucaramanga</t>
  </si>
  <si>
    <t>Tunja</t>
  </si>
  <si>
    <t>Medellín</t>
  </si>
  <si>
    <t>Villavicencio</t>
  </si>
  <si>
    <t>VUAD</t>
  </si>
  <si>
    <t>-</t>
  </si>
  <si>
    <t>Total de espacios</t>
  </si>
  <si>
    <t>Cantidad de espacios administrativos</t>
  </si>
  <si>
    <t>Salas de tutorías</t>
  </si>
  <si>
    <t>Salas de profesores</t>
  </si>
  <si>
    <t>Oficinas</t>
  </si>
  <si>
    <t>Cantidad de espacios de servicios y otros</t>
  </si>
  <si>
    <t>Cafeterías</t>
  </si>
  <si>
    <t>Otros</t>
  </si>
  <si>
    <t>Cantidad de espacios deportivos</t>
  </si>
  <si>
    <t>Espacios deportivos</t>
  </si>
  <si>
    <t>Metros cuadrados</t>
  </si>
  <si>
    <t>Metros cuadrados de espacios Académicos</t>
  </si>
  <si>
    <r>
      <t>Total de m</t>
    </r>
    <r>
      <rPr>
        <vertAlign val="superscript"/>
        <sz val="12"/>
        <color theme="0"/>
        <rFont val="Calibri"/>
        <family val="2"/>
        <scheme val="minor"/>
      </rPr>
      <t>2</t>
    </r>
  </si>
  <si>
    <t>Metros cuadrados de espacios administrativos</t>
  </si>
  <si>
    <t>Salas de Profesores</t>
  </si>
  <si>
    <t>Metros cuadrados de espacios de servicios y otros</t>
  </si>
  <si>
    <t>TOTAL</t>
  </si>
  <si>
    <t>Metros cuadrados de espacios deportivos</t>
  </si>
  <si>
    <t xml:space="preserve">Infraestructura </t>
  </si>
  <si>
    <t>Estudiantes</t>
  </si>
  <si>
    <r>
      <t>Total de m</t>
    </r>
    <r>
      <rPr>
        <b/>
        <vertAlign val="superscript"/>
        <sz val="11"/>
        <color theme="0"/>
        <rFont val="Calibri"/>
        <family val="2"/>
        <scheme val="minor"/>
      </rPr>
      <t>2</t>
    </r>
  </si>
  <si>
    <r>
      <t xml:space="preserve"> m</t>
    </r>
    <r>
      <rPr>
        <b/>
        <vertAlign val="superscript"/>
        <sz val="11"/>
        <color theme="0"/>
        <rFont val="Calibri"/>
        <family val="2"/>
        <scheme val="minor"/>
      </rPr>
      <t>2</t>
    </r>
    <r>
      <rPr>
        <b/>
        <sz val="11"/>
        <color theme="0"/>
        <rFont val="Calibri"/>
        <family val="2"/>
        <scheme val="minor"/>
      </rPr>
      <t xml:space="preserve"> construidos </t>
    </r>
  </si>
  <si>
    <r>
      <t>m</t>
    </r>
    <r>
      <rPr>
        <b/>
        <vertAlign val="superscript"/>
        <sz val="11"/>
        <color theme="0"/>
        <rFont val="Calibri"/>
        <family val="2"/>
        <scheme val="minor"/>
      </rPr>
      <t>2</t>
    </r>
    <r>
      <rPr>
        <b/>
        <sz val="11"/>
        <color theme="0"/>
        <rFont val="Calibri"/>
        <family val="2"/>
        <scheme val="minor"/>
      </rPr>
      <t>/estudiante</t>
    </r>
  </si>
  <si>
    <r>
      <t xml:space="preserve"> m</t>
    </r>
    <r>
      <rPr>
        <b/>
        <vertAlign val="superscript"/>
        <sz val="11"/>
        <color theme="0"/>
        <rFont val="Calibri"/>
        <family val="2"/>
        <scheme val="minor"/>
      </rPr>
      <t xml:space="preserve">2 </t>
    </r>
    <r>
      <rPr>
        <b/>
        <sz val="11"/>
        <color theme="0"/>
        <rFont val="Calibri"/>
        <family val="2"/>
        <scheme val="minor"/>
      </rPr>
      <t xml:space="preserve"> construidos </t>
    </r>
  </si>
  <si>
    <t xml:space="preserve">Bogotá </t>
  </si>
  <si>
    <t>Total USTA</t>
  </si>
  <si>
    <t>Infraestructura VUAD</t>
  </si>
  <si>
    <r>
      <t>Total m</t>
    </r>
    <r>
      <rPr>
        <b/>
        <vertAlign val="superscript"/>
        <sz val="11"/>
        <color theme="0"/>
        <rFont val="Calibri"/>
        <family val="2"/>
        <scheme val="minor"/>
      </rPr>
      <t>2</t>
    </r>
  </si>
  <si>
    <r>
      <t>Total de m</t>
    </r>
    <r>
      <rPr>
        <b/>
        <vertAlign val="superscript"/>
        <sz val="12"/>
        <color theme="0"/>
        <rFont val="Calibri"/>
        <family val="2"/>
        <scheme val="minor"/>
      </rPr>
      <t>2</t>
    </r>
    <r>
      <rPr>
        <b/>
        <sz val="12"/>
        <color theme="0"/>
        <rFont val="Calibri"/>
        <family val="2"/>
        <scheme val="minor"/>
      </rPr>
      <t xml:space="preserve"> construidos </t>
    </r>
  </si>
  <si>
    <t xml:space="preserve">Total de número de espacios </t>
  </si>
  <si>
    <t>Espacios académicos</t>
  </si>
  <si>
    <t>Espacios administrativos</t>
  </si>
  <si>
    <t>Espacios de servicios y otros</t>
  </si>
  <si>
    <t>Fuente: Departamento de Planta Física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</si>
</sst>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vertAlign val="superscript"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b/>
      <vertAlign val="superscript"/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51B80"/>
        <bgColor indexed="64"/>
      </patternFill>
    </fill>
    <fill>
      <patternFill patternType="solid">
        <fgColor rgb="FFEFE2F8"/>
        <bgColor indexed="64"/>
      </patternFill>
    </fill>
    <fill>
      <patternFill patternType="solid">
        <fgColor theme="5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3" fillId="2" borderId="0" xfId="0" applyFont="1" applyFill="1"/>
    <xf numFmtId="0" fontId="0" fillId="0" borderId="0" xfId="0" applyBorder="1" applyAlignment="1"/>
    <xf numFmtId="0" fontId="5" fillId="2" borderId="0" xfId="0" applyFont="1" applyFill="1" applyBorder="1" applyAlignment="1">
      <alignment vertical="center"/>
    </xf>
    <xf numFmtId="0" fontId="0" fillId="2" borderId="0" xfId="0" applyFill="1"/>
    <xf numFmtId="0" fontId="5" fillId="2" borderId="0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 textRotation="90" wrapText="1"/>
    </xf>
    <xf numFmtId="0" fontId="8" fillId="6" borderId="11" xfId="0" applyFont="1" applyFill="1" applyBorder="1" applyAlignment="1">
      <alignment horizontal="center" vertical="center" textRotation="90" wrapText="1"/>
    </xf>
    <xf numFmtId="0" fontId="8" fillId="6" borderId="12" xfId="0" applyFont="1" applyFill="1" applyBorder="1" applyAlignment="1">
      <alignment horizontal="center" vertical="center" textRotation="90" wrapText="1"/>
    </xf>
    <xf numFmtId="0" fontId="8" fillId="6" borderId="3" xfId="0" applyFont="1" applyFill="1" applyBorder="1" applyAlignment="1">
      <alignment horizontal="center" vertical="center" textRotation="90" wrapText="1"/>
    </xf>
    <xf numFmtId="0" fontId="8" fillId="6" borderId="4" xfId="0" applyFont="1" applyFill="1" applyBorder="1" applyAlignment="1">
      <alignment horizontal="center" vertical="center" textRotation="90" wrapText="1"/>
    </xf>
    <xf numFmtId="0" fontId="8" fillId="2" borderId="13" xfId="0" applyFont="1" applyFill="1" applyBorder="1" applyAlignment="1">
      <alignment horizontal="left" vertical="center"/>
    </xf>
    <xf numFmtId="3" fontId="9" fillId="0" borderId="14" xfId="0" applyNumberFormat="1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left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>
      <alignment horizontal="center" vertical="center"/>
    </xf>
    <xf numFmtId="3" fontId="9" fillId="2" borderId="20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3" fontId="9" fillId="2" borderId="21" xfId="0" applyNumberFormat="1" applyFont="1" applyFill="1" applyBorder="1" applyAlignment="1">
      <alignment horizontal="center" vertical="center"/>
    </xf>
    <xf numFmtId="3" fontId="8" fillId="2" borderId="17" xfId="0" applyNumberFormat="1" applyFont="1" applyFill="1" applyBorder="1" applyAlignment="1">
      <alignment horizontal="center" vertical="center"/>
    </xf>
    <xf numFmtId="3" fontId="8" fillId="2" borderId="18" xfId="0" applyNumberFormat="1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left" vertical="center"/>
    </xf>
    <xf numFmtId="3" fontId="9" fillId="2" borderId="23" xfId="0" applyNumberFormat="1" applyFont="1" applyFill="1" applyBorder="1" applyAlignment="1">
      <alignment horizontal="center" vertical="center"/>
    </xf>
    <xf numFmtId="3" fontId="9" fillId="2" borderId="24" xfId="0" applyNumberFormat="1" applyFont="1" applyFill="1" applyBorder="1" applyAlignment="1">
      <alignment horizontal="center" vertical="center"/>
    </xf>
    <xf numFmtId="3" fontId="9" fillId="2" borderId="25" xfId="0" applyNumberFormat="1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left" vertical="center" wrapText="1"/>
    </xf>
    <xf numFmtId="3" fontId="8" fillId="6" borderId="10" xfId="0" applyNumberFormat="1" applyFont="1" applyFill="1" applyBorder="1" applyAlignment="1">
      <alignment horizontal="center" vertical="center"/>
    </xf>
    <xf numFmtId="3" fontId="8" fillId="6" borderId="11" xfId="0" applyNumberFormat="1" applyFont="1" applyFill="1" applyBorder="1" applyAlignment="1">
      <alignment horizontal="center" vertical="center"/>
    </xf>
    <xf numFmtId="3" fontId="8" fillId="6" borderId="12" xfId="0" applyNumberFormat="1" applyFont="1" applyFill="1" applyBorder="1" applyAlignment="1">
      <alignment horizontal="center" vertical="center"/>
    </xf>
    <xf numFmtId="3" fontId="8" fillId="6" borderId="26" xfId="0" applyNumberFormat="1" applyFont="1" applyFill="1" applyBorder="1" applyAlignment="1">
      <alignment horizontal="center" vertical="center"/>
    </xf>
    <xf numFmtId="3" fontId="8" fillId="6" borderId="4" xfId="0" applyNumberFormat="1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 vertical="center"/>
    </xf>
    <xf numFmtId="3" fontId="9" fillId="2" borderId="15" xfId="0" applyNumberFormat="1" applyFont="1" applyFill="1" applyBorder="1" applyAlignment="1">
      <alignment horizontal="center" vertical="center"/>
    </xf>
    <xf numFmtId="3" fontId="9" fillId="2" borderId="16" xfId="0" applyNumberFormat="1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center" vertical="center" textRotation="90" wrapText="1"/>
    </xf>
    <xf numFmtId="0" fontId="8" fillId="6" borderId="32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left" vertical="center"/>
    </xf>
    <xf numFmtId="3" fontId="9" fillId="2" borderId="33" xfId="0" applyNumberFormat="1" applyFont="1" applyFill="1" applyBorder="1" applyAlignment="1">
      <alignment horizontal="center" vertical="center"/>
    </xf>
    <xf numFmtId="3" fontId="9" fillId="2" borderId="34" xfId="0" applyNumberFormat="1" applyFont="1" applyFill="1" applyBorder="1" applyAlignment="1">
      <alignment horizontal="center" vertical="center"/>
    </xf>
    <xf numFmtId="3" fontId="9" fillId="2" borderId="35" xfId="0" applyNumberFormat="1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left" vertical="center" wrapText="1"/>
    </xf>
    <xf numFmtId="0" fontId="0" fillId="0" borderId="0" xfId="0" applyFill="1"/>
    <xf numFmtId="0" fontId="5" fillId="0" borderId="0" xfId="0" applyFont="1" applyFill="1" applyBorder="1" applyAlignment="1">
      <alignment vertical="center"/>
    </xf>
    <xf numFmtId="3" fontId="9" fillId="2" borderId="36" xfId="0" applyNumberFormat="1" applyFont="1" applyFill="1" applyBorder="1" applyAlignment="1">
      <alignment horizontal="center" vertical="center"/>
    </xf>
    <xf numFmtId="3" fontId="9" fillId="2" borderId="29" xfId="0" applyNumberFormat="1" applyFont="1" applyFill="1" applyBorder="1" applyAlignment="1">
      <alignment horizontal="center" vertical="center"/>
    </xf>
    <xf numFmtId="3" fontId="8" fillId="2" borderId="30" xfId="0" applyNumberFormat="1" applyFont="1" applyFill="1" applyBorder="1" applyAlignment="1">
      <alignment horizontal="center" vertical="center"/>
    </xf>
    <xf numFmtId="3" fontId="9" fillId="0" borderId="29" xfId="0" applyNumberFormat="1" applyFont="1" applyFill="1" applyBorder="1" applyAlignment="1">
      <alignment horizontal="center" vertical="center"/>
    </xf>
    <xf numFmtId="3" fontId="8" fillId="0" borderId="30" xfId="0" applyNumberFormat="1" applyFont="1" applyFill="1" applyBorder="1" applyAlignment="1">
      <alignment horizontal="center" vertical="center"/>
    </xf>
    <xf numFmtId="3" fontId="9" fillId="0" borderId="36" xfId="0" applyNumberFormat="1" applyFont="1" applyFill="1" applyBorder="1" applyAlignment="1">
      <alignment horizontal="center" vertical="center"/>
    </xf>
    <xf numFmtId="3" fontId="8" fillId="2" borderId="21" xfId="0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  <xf numFmtId="3" fontId="9" fillId="2" borderId="37" xfId="0" applyNumberFormat="1" applyFont="1" applyFill="1" applyBorder="1" applyAlignment="1">
      <alignment horizontal="center" vertical="center"/>
    </xf>
    <xf numFmtId="3" fontId="9" fillId="2" borderId="31" xfId="0" applyNumberFormat="1" applyFont="1" applyFill="1" applyBorder="1" applyAlignment="1">
      <alignment horizontal="center" vertical="center"/>
    </xf>
    <xf numFmtId="3" fontId="8" fillId="2" borderId="32" xfId="0" applyNumberFormat="1" applyFont="1" applyFill="1" applyBorder="1" applyAlignment="1">
      <alignment horizontal="center" vertical="center"/>
    </xf>
    <xf numFmtId="3" fontId="9" fillId="0" borderId="31" xfId="0" applyNumberFormat="1" applyFont="1" applyFill="1" applyBorder="1" applyAlignment="1">
      <alignment horizontal="center" vertical="center"/>
    </xf>
    <xf numFmtId="3" fontId="8" fillId="0" borderId="32" xfId="0" applyNumberFormat="1" applyFont="1" applyFill="1" applyBorder="1" applyAlignment="1">
      <alignment horizontal="center" vertical="center"/>
    </xf>
    <xf numFmtId="3" fontId="9" fillId="0" borderId="37" xfId="0" applyNumberFormat="1" applyFont="1" applyFill="1" applyBorder="1" applyAlignment="1">
      <alignment horizontal="center" vertical="center"/>
    </xf>
    <xf numFmtId="0" fontId="10" fillId="5" borderId="2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 textRotation="90" wrapText="1"/>
    </xf>
    <xf numFmtId="0" fontId="8" fillId="6" borderId="39" xfId="0" applyFont="1" applyFill="1" applyBorder="1" applyAlignment="1">
      <alignment horizontal="center" vertical="center" textRotation="90" wrapText="1"/>
    </xf>
    <xf numFmtId="0" fontId="8" fillId="6" borderId="40" xfId="0" applyFont="1" applyFill="1" applyBorder="1" applyAlignment="1">
      <alignment horizontal="center" vertical="center" textRotation="90" wrapText="1"/>
    </xf>
    <xf numFmtId="3" fontId="8" fillId="2" borderId="16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8" fillId="2" borderId="25" xfId="0" applyNumberFormat="1" applyFont="1" applyFill="1" applyBorder="1" applyAlignment="1">
      <alignment horizontal="center" vertical="center"/>
    </xf>
    <xf numFmtId="0" fontId="8" fillId="6" borderId="44" xfId="0" applyFont="1" applyFill="1" applyBorder="1" applyAlignment="1">
      <alignment horizontal="center" vertical="center" textRotation="90" wrapText="1"/>
    </xf>
    <xf numFmtId="0" fontId="8" fillId="6" borderId="45" xfId="0" applyFont="1" applyFill="1" applyBorder="1" applyAlignment="1">
      <alignment horizontal="center" vertical="center" textRotation="90" wrapText="1"/>
    </xf>
    <xf numFmtId="0" fontId="8" fillId="6" borderId="46" xfId="0" applyFont="1" applyFill="1" applyBorder="1" applyAlignment="1">
      <alignment horizontal="center" vertical="center" textRotation="90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8" fillId="6" borderId="47" xfId="0" applyFont="1" applyFill="1" applyBorder="1" applyAlignment="1">
      <alignment horizontal="left" vertical="center"/>
    </xf>
    <xf numFmtId="0" fontId="9" fillId="2" borderId="0" xfId="0" applyFont="1" applyFill="1" applyBorder="1"/>
    <xf numFmtId="0" fontId="0" fillId="0" borderId="0" xfId="0" applyBorder="1"/>
    <xf numFmtId="0" fontId="1" fillId="5" borderId="52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 wrapText="1"/>
    </xf>
    <xf numFmtId="0" fontId="1" fillId="5" borderId="32" xfId="0" applyFont="1" applyFill="1" applyBorder="1" applyAlignment="1">
      <alignment horizontal="center" vertical="center" wrapText="1"/>
    </xf>
    <xf numFmtId="0" fontId="0" fillId="6" borderId="5" xfId="0" applyFont="1" applyFill="1" applyBorder="1" applyAlignment="1">
      <alignment horizontal="left" vertical="center"/>
    </xf>
    <xf numFmtId="3" fontId="0" fillId="0" borderId="33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0" fillId="6" borderId="47" xfId="0" applyFont="1" applyFill="1" applyBorder="1" applyAlignment="1">
      <alignment horizontal="left" vertical="center"/>
    </xf>
    <xf numFmtId="3" fontId="0" fillId="0" borderId="34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6" borderId="53" xfId="0" applyFont="1" applyFill="1" applyBorder="1" applyAlignment="1">
      <alignment horizontal="left" vertical="center"/>
    </xf>
    <xf numFmtId="3" fontId="0" fillId="0" borderId="35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0" fontId="7" fillId="5" borderId="54" xfId="0" applyFont="1" applyFill="1" applyBorder="1" applyAlignment="1">
      <alignment horizontal="left" vertical="center"/>
    </xf>
    <xf numFmtId="164" fontId="8" fillId="6" borderId="12" xfId="0" applyNumberFormat="1" applyFont="1" applyFill="1" applyBorder="1" applyAlignment="1">
      <alignment horizontal="center" vertical="center"/>
    </xf>
    <xf numFmtId="164" fontId="8" fillId="6" borderId="11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1" fillId="5" borderId="10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/>
    </xf>
    <xf numFmtId="3" fontId="2" fillId="6" borderId="38" xfId="0" applyNumberFormat="1" applyFont="1" applyFill="1" applyBorder="1" applyAlignment="1">
      <alignment horizontal="center" vertical="center"/>
    </xf>
    <xf numFmtId="3" fontId="2" fillId="6" borderId="40" xfId="0" applyNumberFormat="1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3" fontId="8" fillId="6" borderId="58" xfId="0" applyNumberFormat="1" applyFont="1" applyFill="1" applyBorder="1" applyAlignment="1">
      <alignment horizontal="center" vertical="center"/>
    </xf>
    <xf numFmtId="3" fontId="8" fillId="6" borderId="39" xfId="0" applyNumberFormat="1" applyFont="1" applyFill="1" applyBorder="1" applyAlignment="1">
      <alignment horizontal="center" vertical="center"/>
    </xf>
    <xf numFmtId="3" fontId="8" fillId="6" borderId="40" xfId="0" applyNumberFormat="1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6" borderId="5" xfId="0" applyFont="1" applyFill="1" applyBorder="1" applyAlignment="1">
      <alignment horizontal="left"/>
    </xf>
    <xf numFmtId="3" fontId="9" fillId="0" borderId="14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3" fontId="9" fillId="0" borderId="25" xfId="0" applyNumberFormat="1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5" borderId="36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7" fillId="5" borderId="37" xfId="0" applyFont="1" applyFill="1" applyBorder="1" applyAlignment="1">
      <alignment horizontal="center" vertical="center" wrapText="1"/>
    </xf>
    <xf numFmtId="0" fontId="7" fillId="5" borderId="32" xfId="0" applyFont="1" applyFill="1" applyBorder="1" applyAlignment="1">
      <alignment horizontal="center" vertical="center" wrapText="1"/>
    </xf>
    <xf numFmtId="0" fontId="7" fillId="5" borderId="4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1" fillId="5" borderId="50" xfId="0" applyFont="1" applyFill="1" applyBorder="1" applyAlignment="1">
      <alignment horizontal="center" vertical="center" wrapText="1"/>
    </xf>
    <xf numFmtId="0" fontId="1" fillId="5" borderId="51" xfId="0" applyFont="1" applyFill="1" applyBorder="1" applyAlignment="1">
      <alignment horizontal="center" vertical="center" wrapText="1"/>
    </xf>
    <xf numFmtId="0" fontId="1" fillId="5" borderId="55" xfId="0" applyFont="1" applyFill="1" applyBorder="1" applyAlignment="1">
      <alignment horizontal="center" vertical="center" wrapText="1"/>
    </xf>
    <xf numFmtId="0" fontId="1" fillId="5" borderId="56" xfId="0" applyFont="1" applyFill="1" applyBorder="1" applyAlignment="1">
      <alignment horizontal="center" vertical="center" wrapText="1"/>
    </xf>
    <xf numFmtId="0" fontId="1" fillId="5" borderId="57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1" fillId="5" borderId="3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49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7" fillId="5" borderId="41" xfId="0" applyFont="1" applyFill="1" applyBorder="1" applyAlignment="1">
      <alignment horizontal="center" vertical="center" wrapText="1"/>
    </xf>
    <xf numFmtId="0" fontId="7" fillId="5" borderId="42" xfId="0" applyFont="1" applyFill="1" applyBorder="1" applyAlignment="1">
      <alignment horizontal="center" vertical="center" wrapText="1"/>
    </xf>
    <xf numFmtId="0" fontId="7" fillId="5" borderId="43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textRotation="90"/>
    </xf>
    <xf numFmtId="0" fontId="4" fillId="3" borderId="0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textRotation="90"/>
    </xf>
    <xf numFmtId="0" fontId="7" fillId="5" borderId="5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390221</xdr:colOff>
      <xdr:row>0</xdr:row>
      <xdr:rowOff>127000</xdr:rowOff>
    </xdr:from>
    <xdr:to>
      <xdr:col>19</xdr:col>
      <xdr:colOff>684941</xdr:colOff>
      <xdr:row>6</xdr:row>
      <xdr:rowOff>15875</xdr:rowOff>
    </xdr:to>
    <xdr:pic>
      <xdr:nvPicPr>
        <xdr:cNvPr id="2" name="Imagen 1" descr="Descripción: Macintosh HD:Users:ComunicacionesyMarcadeo:Desktop:2015:Febrero:10. membrete acreditacion-02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07" r="18891"/>
        <a:stretch/>
      </xdr:blipFill>
      <xdr:spPr bwMode="auto">
        <a:xfrm>
          <a:off x="16430321" y="127000"/>
          <a:ext cx="4866720" cy="1260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408780</xdr:colOff>
      <xdr:row>6</xdr:row>
      <xdr:rowOff>83344</xdr:rowOff>
    </xdr:from>
    <xdr:to>
      <xdr:col>22</xdr:col>
      <xdr:colOff>867088</xdr:colOff>
      <xdr:row>13</xdr:row>
      <xdr:rowOff>95250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10505" y="1454944"/>
          <a:ext cx="10669108" cy="1364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51B80"/>
  </sheetPr>
  <dimension ref="A1:BP142"/>
  <sheetViews>
    <sheetView showGridLines="0" tabSelected="1" zoomScale="70" zoomScaleNormal="70" zoomScaleSheetLayoutView="76" workbookViewId="0">
      <selection activeCell="A143" sqref="A143:XFD1048576"/>
    </sheetView>
  </sheetViews>
  <sheetFormatPr baseColWidth="10" defaultColWidth="0" defaultRowHeight="15" zeroHeight="1" x14ac:dyDescent="0.25"/>
  <cols>
    <col min="1" max="1" width="9.28515625" bestFit="1" customWidth="1"/>
    <col min="2" max="2" width="3.85546875" customWidth="1"/>
    <col min="3" max="3" width="23.28515625" customWidth="1"/>
    <col min="4" max="5" width="17" customWidth="1"/>
    <col min="6" max="6" width="16" customWidth="1"/>
    <col min="7" max="7" width="18" customWidth="1"/>
    <col min="8" max="9" width="17" customWidth="1"/>
    <col min="10" max="10" width="16.42578125" customWidth="1"/>
    <col min="11" max="11" width="18.140625" customWidth="1"/>
    <col min="12" max="13" width="17" customWidth="1"/>
    <col min="14" max="14" width="15.7109375" customWidth="1"/>
    <col min="15" max="15" width="17.85546875" customWidth="1"/>
    <col min="16" max="17" width="17" customWidth="1"/>
    <col min="18" max="18" width="16.140625" customWidth="1"/>
    <col min="19" max="19" width="18.42578125" customWidth="1"/>
    <col min="20" max="22" width="17" customWidth="1"/>
    <col min="23" max="23" width="18.42578125" customWidth="1"/>
    <col min="24" max="43" width="11" customWidth="1"/>
    <col min="44" max="46" width="12.7109375" customWidth="1"/>
    <col min="47" max="64" width="12.7109375" hidden="1"/>
    <col min="69" max="16384" width="11.42578125" hidden="1"/>
  </cols>
  <sheetData>
    <row r="1" spans="1:64" x14ac:dyDescent="0.25">
      <c r="A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64" ht="24" customHeight="1" x14ac:dyDescent="0.2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64" ht="24" customHeight="1" x14ac:dyDescent="0.2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64" x14ac:dyDescent="0.25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64" x14ac:dyDescent="0.2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64" x14ac:dyDescent="0.25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64" x14ac:dyDescent="0.25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64" x14ac:dyDescent="0.25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64" x14ac:dyDescent="0.25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64" x14ac:dyDescent="0.2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64" x14ac:dyDescent="0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64" ht="15.75" customHeight="1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64" ht="15.75" customHeight="1" x14ac:dyDescent="0.2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64" ht="15.75" customHeight="1" x14ac:dyDescent="0.2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64" ht="15.75" customHeight="1" x14ac:dyDescent="0.2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64" ht="31.5" customHeight="1" x14ac:dyDescent="0.25">
      <c r="C16" s="162" t="s">
        <v>1</v>
      </c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</row>
    <row r="17" spans="1:68" s="4" customFormat="1" ht="15.75" customHeight="1" thickBot="1" x14ac:dyDescent="0.3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</row>
    <row r="18" spans="1:68" s="4" customFormat="1" ht="27" thickBot="1" x14ac:dyDescent="0.3">
      <c r="A18" s="163" t="s">
        <v>2</v>
      </c>
      <c r="C18" s="154" t="s">
        <v>3</v>
      </c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6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</row>
    <row r="19" spans="1:68" s="4" customFormat="1" ht="35.1" customHeight="1" thickBot="1" x14ac:dyDescent="0.3">
      <c r="A19" s="163"/>
      <c r="C19" s="164" t="s">
        <v>4</v>
      </c>
      <c r="D19" s="166" t="s">
        <v>5</v>
      </c>
      <c r="E19" s="167"/>
      <c r="F19" s="167"/>
      <c r="G19" s="167"/>
      <c r="H19" s="167"/>
      <c r="I19" s="167"/>
      <c r="J19" s="167"/>
      <c r="K19" s="168"/>
      <c r="L19" s="166" t="s">
        <v>6</v>
      </c>
      <c r="M19" s="167"/>
      <c r="N19" s="167"/>
      <c r="O19" s="167"/>
      <c r="P19" s="167"/>
      <c r="Q19" s="167"/>
      <c r="R19" s="167"/>
      <c r="S19" s="168"/>
      <c r="T19" s="166" t="s">
        <v>7</v>
      </c>
      <c r="U19" s="167"/>
      <c r="V19" s="167"/>
      <c r="W19" s="167"/>
      <c r="X19" s="167"/>
      <c r="Y19" s="167"/>
      <c r="Z19" s="167"/>
      <c r="AA19" s="168"/>
      <c r="AB19" s="166" t="s">
        <v>8</v>
      </c>
      <c r="AC19" s="167"/>
      <c r="AD19" s="167"/>
      <c r="AE19" s="167"/>
      <c r="AF19" s="167"/>
      <c r="AG19" s="167"/>
      <c r="AH19" s="167"/>
      <c r="AI19" s="168"/>
      <c r="AJ19" s="151" t="s">
        <v>9</v>
      </c>
      <c r="AK19" s="152"/>
      <c r="AL19" s="152"/>
      <c r="AM19" s="152"/>
      <c r="AN19" s="152"/>
      <c r="AO19" s="152"/>
      <c r="AP19" s="152"/>
      <c r="AQ19" s="15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</row>
    <row r="20" spans="1:68" s="4" customFormat="1" ht="95.25" customHeight="1" thickBot="1" x14ac:dyDescent="0.3">
      <c r="A20" s="163"/>
      <c r="C20" s="165"/>
      <c r="D20" s="6" t="s">
        <v>10</v>
      </c>
      <c r="E20" s="7" t="s">
        <v>11</v>
      </c>
      <c r="F20" s="7" t="s">
        <v>12</v>
      </c>
      <c r="G20" s="7" t="s">
        <v>13</v>
      </c>
      <c r="H20" s="7" t="s">
        <v>14</v>
      </c>
      <c r="I20" s="7" t="s">
        <v>15</v>
      </c>
      <c r="J20" s="8" t="s">
        <v>16</v>
      </c>
      <c r="K20" s="9" t="s">
        <v>17</v>
      </c>
      <c r="L20" s="6" t="s">
        <v>10</v>
      </c>
      <c r="M20" s="7" t="s">
        <v>11</v>
      </c>
      <c r="N20" s="7" t="s">
        <v>12</v>
      </c>
      <c r="O20" s="7" t="s">
        <v>13</v>
      </c>
      <c r="P20" s="7" t="s">
        <v>14</v>
      </c>
      <c r="Q20" s="7" t="s">
        <v>15</v>
      </c>
      <c r="R20" s="8" t="s">
        <v>16</v>
      </c>
      <c r="S20" s="9" t="s">
        <v>17</v>
      </c>
      <c r="T20" s="6" t="s">
        <v>10</v>
      </c>
      <c r="U20" s="7" t="s">
        <v>11</v>
      </c>
      <c r="V20" s="7" t="s">
        <v>12</v>
      </c>
      <c r="W20" s="7" t="s">
        <v>13</v>
      </c>
      <c r="X20" s="7" t="s">
        <v>14</v>
      </c>
      <c r="Y20" s="7" t="s">
        <v>15</v>
      </c>
      <c r="Z20" s="8" t="s">
        <v>16</v>
      </c>
      <c r="AA20" s="9" t="s">
        <v>17</v>
      </c>
      <c r="AB20" s="6" t="s">
        <v>10</v>
      </c>
      <c r="AC20" s="7" t="s">
        <v>11</v>
      </c>
      <c r="AD20" s="7" t="s">
        <v>12</v>
      </c>
      <c r="AE20" s="7" t="s">
        <v>13</v>
      </c>
      <c r="AF20" s="7" t="s">
        <v>14</v>
      </c>
      <c r="AG20" s="7" t="s">
        <v>15</v>
      </c>
      <c r="AH20" s="8" t="s">
        <v>16</v>
      </c>
      <c r="AI20" s="9" t="s">
        <v>17</v>
      </c>
      <c r="AJ20" s="6" t="s">
        <v>10</v>
      </c>
      <c r="AK20" s="7" t="s">
        <v>11</v>
      </c>
      <c r="AL20" s="7" t="s">
        <v>12</v>
      </c>
      <c r="AM20" s="7" t="s">
        <v>13</v>
      </c>
      <c r="AN20" s="7" t="s">
        <v>14</v>
      </c>
      <c r="AO20" s="7" t="s">
        <v>15</v>
      </c>
      <c r="AP20" s="8" t="s">
        <v>16</v>
      </c>
      <c r="AQ20" s="10" t="s">
        <v>17</v>
      </c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</row>
    <row r="21" spans="1:68" s="4" customFormat="1" ht="24" customHeight="1" x14ac:dyDescent="0.25">
      <c r="A21" s="163"/>
      <c r="C21" s="11" t="s">
        <v>18</v>
      </c>
      <c r="D21" s="12">
        <v>14</v>
      </c>
      <c r="E21" s="13">
        <v>207</v>
      </c>
      <c r="F21" s="13">
        <v>0</v>
      </c>
      <c r="G21" s="13">
        <v>45</v>
      </c>
      <c r="H21" s="13">
        <v>20</v>
      </c>
      <c r="I21" s="13">
        <v>4</v>
      </c>
      <c r="J21" s="14">
        <v>4</v>
      </c>
      <c r="K21" s="15">
        <f>SUM(D21:J21)</f>
        <v>294</v>
      </c>
      <c r="L21" s="12">
        <v>15</v>
      </c>
      <c r="M21" s="13">
        <v>207</v>
      </c>
      <c r="N21" s="13">
        <v>0</v>
      </c>
      <c r="O21" s="13">
        <v>45</v>
      </c>
      <c r="P21" s="13">
        <v>20</v>
      </c>
      <c r="Q21" s="13">
        <v>4</v>
      </c>
      <c r="R21" s="14">
        <v>4</v>
      </c>
      <c r="S21" s="15">
        <f>SUM(L21:R21)</f>
        <v>295</v>
      </c>
      <c r="T21" s="12">
        <v>15</v>
      </c>
      <c r="U21" s="13">
        <v>203</v>
      </c>
      <c r="V21" s="13">
        <v>1</v>
      </c>
      <c r="W21" s="13">
        <v>43</v>
      </c>
      <c r="X21" s="13">
        <v>22</v>
      </c>
      <c r="Y21" s="13">
        <v>4</v>
      </c>
      <c r="Z21" s="14">
        <v>4</v>
      </c>
      <c r="AA21" s="15">
        <f>SUM(T21:Z21)</f>
        <v>292</v>
      </c>
      <c r="AB21" s="12">
        <v>14</v>
      </c>
      <c r="AC21" s="13">
        <v>202</v>
      </c>
      <c r="AD21" s="13">
        <v>1</v>
      </c>
      <c r="AE21" s="13">
        <v>40</v>
      </c>
      <c r="AF21" s="13">
        <v>22</v>
      </c>
      <c r="AG21" s="13">
        <v>4</v>
      </c>
      <c r="AH21" s="14">
        <v>4</v>
      </c>
      <c r="AI21" s="15">
        <f>SUM(AB21:AH21)</f>
        <v>287</v>
      </c>
      <c r="AJ21" s="12">
        <v>14</v>
      </c>
      <c r="AK21" s="13">
        <v>199</v>
      </c>
      <c r="AL21" s="13">
        <v>1</v>
      </c>
      <c r="AM21" s="13">
        <v>40</v>
      </c>
      <c r="AN21" s="13">
        <v>22</v>
      </c>
      <c r="AO21" s="13">
        <v>4</v>
      </c>
      <c r="AP21" s="14">
        <v>4</v>
      </c>
      <c r="AQ21" s="16">
        <f>SUM(AJ21:AP21)</f>
        <v>284</v>
      </c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</row>
    <row r="22" spans="1:68" s="4" customFormat="1" ht="24" customHeight="1" x14ac:dyDescent="0.25">
      <c r="A22" s="163"/>
      <c r="C22" s="17" t="s">
        <v>19</v>
      </c>
      <c r="D22" s="18">
        <v>8</v>
      </c>
      <c r="E22" s="19">
        <v>123</v>
      </c>
      <c r="F22" s="19">
        <v>0</v>
      </c>
      <c r="G22" s="19">
        <v>69</v>
      </c>
      <c r="H22" s="19">
        <v>10</v>
      </c>
      <c r="I22" s="19">
        <v>0</v>
      </c>
      <c r="J22" s="20">
        <v>3</v>
      </c>
      <c r="K22" s="15">
        <f t="shared" ref="K22:K26" si="0">SUM(D22:J22)</f>
        <v>213</v>
      </c>
      <c r="L22" s="18">
        <v>8</v>
      </c>
      <c r="M22" s="19">
        <v>123</v>
      </c>
      <c r="N22" s="19">
        <v>0</v>
      </c>
      <c r="O22" s="19">
        <v>69</v>
      </c>
      <c r="P22" s="19">
        <v>10</v>
      </c>
      <c r="Q22" s="19">
        <v>0</v>
      </c>
      <c r="R22" s="20">
        <v>3</v>
      </c>
      <c r="S22" s="15">
        <f t="shared" ref="S22:S26" si="1">SUM(L22:R22)</f>
        <v>213</v>
      </c>
      <c r="T22" s="18">
        <v>8</v>
      </c>
      <c r="U22" s="19">
        <v>123</v>
      </c>
      <c r="V22" s="19">
        <v>0</v>
      </c>
      <c r="W22" s="19">
        <v>69</v>
      </c>
      <c r="X22" s="19">
        <v>10</v>
      </c>
      <c r="Y22" s="19">
        <v>0</v>
      </c>
      <c r="Z22" s="20">
        <v>3</v>
      </c>
      <c r="AA22" s="15">
        <f t="shared" ref="AA22:AA26" si="2">SUM(T22:Z22)</f>
        <v>213</v>
      </c>
      <c r="AB22" s="18">
        <v>8</v>
      </c>
      <c r="AC22" s="19">
        <v>123</v>
      </c>
      <c r="AD22" s="19">
        <v>0</v>
      </c>
      <c r="AE22" s="19">
        <v>70</v>
      </c>
      <c r="AF22" s="19">
        <v>10</v>
      </c>
      <c r="AG22" s="19">
        <v>0</v>
      </c>
      <c r="AH22" s="20">
        <v>3</v>
      </c>
      <c r="AI22" s="15">
        <f t="shared" ref="AI22:AI26" si="3">SUM(AB22:AH22)</f>
        <v>214</v>
      </c>
      <c r="AJ22" s="18">
        <v>8</v>
      </c>
      <c r="AK22" s="19">
        <v>125</v>
      </c>
      <c r="AL22" s="19">
        <v>0</v>
      </c>
      <c r="AM22" s="19">
        <v>70</v>
      </c>
      <c r="AN22" s="19">
        <v>10</v>
      </c>
      <c r="AO22" s="19">
        <v>0</v>
      </c>
      <c r="AP22" s="20">
        <v>3</v>
      </c>
      <c r="AQ22" s="16">
        <f t="shared" ref="AQ22:AQ26" si="4">SUM(AJ22:AP22)</f>
        <v>216</v>
      </c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</row>
    <row r="23" spans="1:68" s="4" customFormat="1" ht="24" customHeight="1" x14ac:dyDescent="0.25">
      <c r="A23" s="163"/>
      <c r="C23" s="17" t="s">
        <v>20</v>
      </c>
      <c r="D23" s="18">
        <v>5</v>
      </c>
      <c r="E23" s="19">
        <v>58</v>
      </c>
      <c r="F23" s="19">
        <v>0</v>
      </c>
      <c r="G23" s="19">
        <v>12</v>
      </c>
      <c r="H23" s="19">
        <v>8</v>
      </c>
      <c r="I23" s="19">
        <v>0</v>
      </c>
      <c r="J23" s="20">
        <v>2</v>
      </c>
      <c r="K23" s="15">
        <f t="shared" si="0"/>
        <v>85</v>
      </c>
      <c r="L23" s="18">
        <v>5</v>
      </c>
      <c r="M23" s="19">
        <v>58</v>
      </c>
      <c r="N23" s="19">
        <v>0</v>
      </c>
      <c r="O23" s="19">
        <v>12</v>
      </c>
      <c r="P23" s="19">
        <v>8</v>
      </c>
      <c r="Q23" s="19">
        <v>0</v>
      </c>
      <c r="R23" s="20">
        <v>2</v>
      </c>
      <c r="S23" s="15">
        <f t="shared" si="1"/>
        <v>85</v>
      </c>
      <c r="T23" s="18">
        <v>5</v>
      </c>
      <c r="U23" s="19">
        <v>58</v>
      </c>
      <c r="V23" s="19">
        <v>0</v>
      </c>
      <c r="W23" s="19">
        <v>12</v>
      </c>
      <c r="X23" s="19">
        <v>8</v>
      </c>
      <c r="Y23" s="19">
        <v>0</v>
      </c>
      <c r="Z23" s="20">
        <v>2</v>
      </c>
      <c r="AA23" s="15">
        <f t="shared" si="2"/>
        <v>85</v>
      </c>
      <c r="AB23" s="18">
        <v>5</v>
      </c>
      <c r="AC23" s="19">
        <v>58</v>
      </c>
      <c r="AD23" s="19">
        <v>0</v>
      </c>
      <c r="AE23" s="19">
        <v>12</v>
      </c>
      <c r="AF23" s="19">
        <v>8</v>
      </c>
      <c r="AG23" s="19">
        <v>0</v>
      </c>
      <c r="AH23" s="20">
        <v>2</v>
      </c>
      <c r="AI23" s="15">
        <f t="shared" si="3"/>
        <v>85</v>
      </c>
      <c r="AJ23" s="18">
        <v>5</v>
      </c>
      <c r="AK23" s="19">
        <v>59</v>
      </c>
      <c r="AL23" s="19">
        <v>0</v>
      </c>
      <c r="AM23" s="19">
        <v>14</v>
      </c>
      <c r="AN23" s="19">
        <v>9</v>
      </c>
      <c r="AO23" s="19">
        <v>0</v>
      </c>
      <c r="AP23" s="20">
        <v>2</v>
      </c>
      <c r="AQ23" s="16">
        <f t="shared" si="4"/>
        <v>89</v>
      </c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</row>
    <row r="24" spans="1:68" s="4" customFormat="1" ht="24" customHeight="1" x14ac:dyDescent="0.25">
      <c r="A24" s="163"/>
      <c r="C24" s="17" t="s">
        <v>21</v>
      </c>
      <c r="D24" s="21">
        <v>2</v>
      </c>
      <c r="E24" s="22">
        <v>20</v>
      </c>
      <c r="F24" s="22">
        <v>0</v>
      </c>
      <c r="G24" s="22">
        <v>2</v>
      </c>
      <c r="H24" s="22">
        <v>3</v>
      </c>
      <c r="I24" s="22">
        <v>1</v>
      </c>
      <c r="J24" s="23">
        <v>1</v>
      </c>
      <c r="K24" s="24">
        <f t="shared" si="0"/>
        <v>29</v>
      </c>
      <c r="L24" s="21">
        <v>2</v>
      </c>
      <c r="M24" s="22">
        <v>20</v>
      </c>
      <c r="N24" s="22">
        <v>0</v>
      </c>
      <c r="O24" s="22">
        <v>2</v>
      </c>
      <c r="P24" s="22">
        <v>3</v>
      </c>
      <c r="Q24" s="22">
        <v>1</v>
      </c>
      <c r="R24" s="23">
        <v>1</v>
      </c>
      <c r="S24" s="24">
        <f t="shared" si="1"/>
        <v>29</v>
      </c>
      <c r="T24" s="21">
        <v>2</v>
      </c>
      <c r="U24" s="22">
        <v>20</v>
      </c>
      <c r="V24" s="22">
        <v>0</v>
      </c>
      <c r="W24" s="22">
        <v>2</v>
      </c>
      <c r="X24" s="22">
        <v>3</v>
      </c>
      <c r="Y24" s="22">
        <v>1</v>
      </c>
      <c r="Z24" s="23">
        <v>1</v>
      </c>
      <c r="AA24" s="24">
        <f t="shared" si="2"/>
        <v>29</v>
      </c>
      <c r="AB24" s="21">
        <v>2</v>
      </c>
      <c r="AC24" s="22">
        <v>20</v>
      </c>
      <c r="AD24" s="22">
        <v>0</v>
      </c>
      <c r="AE24" s="22">
        <v>2</v>
      </c>
      <c r="AF24" s="22">
        <v>3</v>
      </c>
      <c r="AG24" s="22">
        <v>1</v>
      </c>
      <c r="AH24" s="23">
        <v>1</v>
      </c>
      <c r="AI24" s="24">
        <f t="shared" si="3"/>
        <v>29</v>
      </c>
      <c r="AJ24" s="21">
        <v>2</v>
      </c>
      <c r="AK24" s="22">
        <v>20</v>
      </c>
      <c r="AL24" s="22">
        <v>0</v>
      </c>
      <c r="AM24" s="22">
        <v>3</v>
      </c>
      <c r="AN24" s="22">
        <v>3</v>
      </c>
      <c r="AO24" s="22">
        <v>1</v>
      </c>
      <c r="AP24" s="23">
        <v>1</v>
      </c>
      <c r="AQ24" s="25">
        <f t="shared" si="4"/>
        <v>30</v>
      </c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</row>
    <row r="25" spans="1:68" s="4" customFormat="1" ht="24" customHeight="1" x14ac:dyDescent="0.25">
      <c r="A25" s="163"/>
      <c r="C25" s="17" t="s">
        <v>22</v>
      </c>
      <c r="D25" s="21">
        <v>1</v>
      </c>
      <c r="E25" s="22">
        <v>59</v>
      </c>
      <c r="F25" s="22">
        <v>0</v>
      </c>
      <c r="G25" s="22">
        <v>7</v>
      </c>
      <c r="H25" s="22">
        <v>2</v>
      </c>
      <c r="I25" s="22">
        <v>0</v>
      </c>
      <c r="J25" s="23">
        <v>2</v>
      </c>
      <c r="K25" s="24">
        <f t="shared" si="0"/>
        <v>71</v>
      </c>
      <c r="L25" s="21">
        <v>1</v>
      </c>
      <c r="M25" s="22">
        <v>66</v>
      </c>
      <c r="N25" s="22">
        <v>0</v>
      </c>
      <c r="O25" s="22">
        <v>7</v>
      </c>
      <c r="P25" s="22">
        <v>2</v>
      </c>
      <c r="Q25" s="22">
        <v>0</v>
      </c>
      <c r="R25" s="23">
        <v>2</v>
      </c>
      <c r="S25" s="24">
        <f t="shared" si="1"/>
        <v>78</v>
      </c>
      <c r="T25" s="21">
        <v>2</v>
      </c>
      <c r="U25" s="22">
        <v>66</v>
      </c>
      <c r="V25" s="22">
        <v>0</v>
      </c>
      <c r="W25" s="22">
        <v>7</v>
      </c>
      <c r="X25" s="22">
        <v>5</v>
      </c>
      <c r="Y25" s="22">
        <v>0</v>
      </c>
      <c r="Z25" s="23">
        <v>2</v>
      </c>
      <c r="AA25" s="24">
        <f t="shared" si="2"/>
        <v>82</v>
      </c>
      <c r="AB25" s="21">
        <v>2</v>
      </c>
      <c r="AC25" s="22">
        <v>66</v>
      </c>
      <c r="AD25" s="22">
        <v>0</v>
      </c>
      <c r="AE25" s="22">
        <v>7</v>
      </c>
      <c r="AF25" s="22">
        <v>5</v>
      </c>
      <c r="AG25" s="22">
        <v>0</v>
      </c>
      <c r="AH25" s="23">
        <v>2</v>
      </c>
      <c r="AI25" s="24">
        <f t="shared" si="3"/>
        <v>82</v>
      </c>
      <c r="AJ25" s="21">
        <v>6</v>
      </c>
      <c r="AK25" s="22">
        <v>66</v>
      </c>
      <c r="AL25" s="22">
        <v>0</v>
      </c>
      <c r="AM25" s="22">
        <v>7</v>
      </c>
      <c r="AN25" s="22">
        <v>5</v>
      </c>
      <c r="AO25" s="22">
        <v>0</v>
      </c>
      <c r="AP25" s="23">
        <v>2</v>
      </c>
      <c r="AQ25" s="25">
        <f t="shared" si="4"/>
        <v>86</v>
      </c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</row>
    <row r="26" spans="1:68" s="4" customFormat="1" ht="24" customHeight="1" thickBot="1" x14ac:dyDescent="0.3">
      <c r="A26" s="163"/>
      <c r="C26" s="26" t="s">
        <v>23</v>
      </c>
      <c r="D26" s="27"/>
      <c r="E26" s="28"/>
      <c r="F26" s="28"/>
      <c r="G26" s="28"/>
      <c r="H26" s="28"/>
      <c r="I26" s="28"/>
      <c r="J26" s="29"/>
      <c r="K26" s="24">
        <f t="shared" si="0"/>
        <v>0</v>
      </c>
      <c r="L26" s="27"/>
      <c r="M26" s="28"/>
      <c r="N26" s="28"/>
      <c r="O26" s="28"/>
      <c r="P26" s="28"/>
      <c r="Q26" s="28"/>
      <c r="R26" s="29"/>
      <c r="S26" s="24">
        <f t="shared" si="1"/>
        <v>0</v>
      </c>
      <c r="T26" s="27"/>
      <c r="U26" s="28"/>
      <c r="V26" s="28"/>
      <c r="W26" s="28"/>
      <c r="X26" s="28"/>
      <c r="Y26" s="28"/>
      <c r="Z26" s="29"/>
      <c r="AA26" s="24">
        <f t="shared" si="2"/>
        <v>0</v>
      </c>
      <c r="AB26" s="27"/>
      <c r="AC26" s="28"/>
      <c r="AD26" s="28"/>
      <c r="AE26" s="28"/>
      <c r="AF26" s="28"/>
      <c r="AG26" s="28"/>
      <c r="AH26" s="29"/>
      <c r="AI26" s="24">
        <f t="shared" si="3"/>
        <v>0</v>
      </c>
      <c r="AJ26" s="27" t="s">
        <v>24</v>
      </c>
      <c r="AK26" s="28" t="s">
        <v>24</v>
      </c>
      <c r="AL26" s="28" t="s">
        <v>24</v>
      </c>
      <c r="AM26" s="28" t="s">
        <v>24</v>
      </c>
      <c r="AN26" s="28" t="s">
        <v>24</v>
      </c>
      <c r="AO26" s="28" t="s">
        <v>24</v>
      </c>
      <c r="AP26" s="29" t="s">
        <v>24</v>
      </c>
      <c r="AQ26" s="25">
        <f t="shared" si="4"/>
        <v>0</v>
      </c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</row>
    <row r="27" spans="1:68" s="4" customFormat="1" ht="24" customHeight="1" thickBot="1" x14ac:dyDescent="0.3">
      <c r="A27" s="163"/>
      <c r="C27" s="30" t="s">
        <v>25</v>
      </c>
      <c r="D27" s="31">
        <f>SUM(D21:D26)</f>
        <v>30</v>
      </c>
      <c r="E27" s="32">
        <f t="shared" ref="E27:K27" si="5">SUM(E21:E26)</f>
        <v>467</v>
      </c>
      <c r="F27" s="32">
        <f t="shared" si="5"/>
        <v>0</v>
      </c>
      <c r="G27" s="32">
        <f t="shared" si="5"/>
        <v>135</v>
      </c>
      <c r="H27" s="32">
        <f t="shared" si="5"/>
        <v>43</v>
      </c>
      <c r="I27" s="32">
        <f t="shared" si="5"/>
        <v>5</v>
      </c>
      <c r="J27" s="33">
        <f t="shared" si="5"/>
        <v>12</v>
      </c>
      <c r="K27" s="34">
        <f t="shared" si="5"/>
        <v>692</v>
      </c>
      <c r="L27" s="31">
        <f>SUM(L21:L26)</f>
        <v>31</v>
      </c>
      <c r="M27" s="32">
        <f t="shared" ref="M27:S27" si="6">SUM(M21:M26)</f>
        <v>474</v>
      </c>
      <c r="N27" s="32">
        <f t="shared" si="6"/>
        <v>0</v>
      </c>
      <c r="O27" s="32">
        <f t="shared" si="6"/>
        <v>135</v>
      </c>
      <c r="P27" s="32">
        <f t="shared" si="6"/>
        <v>43</v>
      </c>
      <c r="Q27" s="32">
        <f t="shared" si="6"/>
        <v>5</v>
      </c>
      <c r="R27" s="33">
        <f t="shared" si="6"/>
        <v>12</v>
      </c>
      <c r="S27" s="34">
        <f t="shared" si="6"/>
        <v>700</v>
      </c>
      <c r="T27" s="31">
        <f>SUM(T21:T26)</f>
        <v>32</v>
      </c>
      <c r="U27" s="32">
        <f t="shared" ref="U27:AA27" si="7">SUM(U21:U26)</f>
        <v>470</v>
      </c>
      <c r="V27" s="32">
        <f t="shared" si="7"/>
        <v>1</v>
      </c>
      <c r="W27" s="32">
        <f t="shared" si="7"/>
        <v>133</v>
      </c>
      <c r="X27" s="32">
        <f t="shared" si="7"/>
        <v>48</v>
      </c>
      <c r="Y27" s="32">
        <f t="shared" si="7"/>
        <v>5</v>
      </c>
      <c r="Z27" s="33">
        <f t="shared" si="7"/>
        <v>12</v>
      </c>
      <c r="AA27" s="34">
        <f t="shared" si="7"/>
        <v>701</v>
      </c>
      <c r="AB27" s="31">
        <f>SUM(AB21:AB26)</f>
        <v>31</v>
      </c>
      <c r="AC27" s="32">
        <f t="shared" ref="AC27:AI27" si="8">SUM(AC21:AC26)</f>
        <v>469</v>
      </c>
      <c r="AD27" s="32">
        <f t="shared" si="8"/>
        <v>1</v>
      </c>
      <c r="AE27" s="32">
        <f t="shared" si="8"/>
        <v>131</v>
      </c>
      <c r="AF27" s="32">
        <f t="shared" si="8"/>
        <v>48</v>
      </c>
      <c r="AG27" s="32">
        <f t="shared" si="8"/>
        <v>5</v>
      </c>
      <c r="AH27" s="33">
        <f t="shared" si="8"/>
        <v>12</v>
      </c>
      <c r="AI27" s="34">
        <f t="shared" si="8"/>
        <v>697</v>
      </c>
      <c r="AJ27" s="31">
        <f>SUM(AJ21:AJ26)</f>
        <v>35</v>
      </c>
      <c r="AK27" s="32">
        <f t="shared" ref="AK27:AQ27" si="9">SUM(AK21:AK26)</f>
        <v>469</v>
      </c>
      <c r="AL27" s="32">
        <f t="shared" si="9"/>
        <v>1</v>
      </c>
      <c r="AM27" s="32">
        <f t="shared" si="9"/>
        <v>134</v>
      </c>
      <c r="AN27" s="32">
        <f t="shared" si="9"/>
        <v>49</v>
      </c>
      <c r="AO27" s="32">
        <f t="shared" si="9"/>
        <v>5</v>
      </c>
      <c r="AP27" s="33">
        <f t="shared" si="9"/>
        <v>12</v>
      </c>
      <c r="AQ27" s="35">
        <f t="shared" si="9"/>
        <v>705</v>
      </c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</row>
    <row r="28" spans="1:68" s="4" customFormat="1" ht="15.75" customHeight="1" thickBot="1" x14ac:dyDescent="0.3">
      <c r="A28" s="16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</row>
    <row r="29" spans="1:68" s="4" customFormat="1" ht="27" thickBot="1" x14ac:dyDescent="0.3">
      <c r="A29" s="163"/>
      <c r="C29" s="154" t="s">
        <v>26</v>
      </c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6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</row>
    <row r="30" spans="1:68" s="4" customFormat="1" ht="35.1" customHeight="1" thickBot="1" x14ac:dyDescent="0.3">
      <c r="A30" s="163"/>
      <c r="C30" s="146" t="s">
        <v>4</v>
      </c>
      <c r="D30" s="151" t="s">
        <v>5</v>
      </c>
      <c r="E30" s="152"/>
      <c r="F30" s="152"/>
      <c r="G30" s="153"/>
      <c r="H30" s="151" t="s">
        <v>6</v>
      </c>
      <c r="I30" s="152"/>
      <c r="J30" s="152"/>
      <c r="K30" s="153"/>
      <c r="L30" s="151" t="s">
        <v>7</v>
      </c>
      <c r="M30" s="152"/>
      <c r="N30" s="152"/>
      <c r="O30" s="153"/>
      <c r="P30" s="151" t="s">
        <v>8</v>
      </c>
      <c r="Q30" s="152"/>
      <c r="R30" s="152"/>
      <c r="S30" s="153"/>
      <c r="T30" s="151" t="s">
        <v>9</v>
      </c>
      <c r="U30" s="152"/>
      <c r="V30" s="152"/>
      <c r="W30" s="153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</row>
    <row r="31" spans="1:68" s="4" customFormat="1" ht="88.5" customHeight="1" thickBot="1" x14ac:dyDescent="0.3">
      <c r="A31" s="163"/>
      <c r="C31" s="147"/>
      <c r="D31" s="6" t="s">
        <v>27</v>
      </c>
      <c r="E31" s="7" t="s">
        <v>28</v>
      </c>
      <c r="F31" s="8" t="s">
        <v>29</v>
      </c>
      <c r="G31" s="9" t="s">
        <v>17</v>
      </c>
      <c r="H31" s="6" t="s">
        <v>27</v>
      </c>
      <c r="I31" s="7" t="s">
        <v>28</v>
      </c>
      <c r="J31" s="8" t="s">
        <v>29</v>
      </c>
      <c r="K31" s="9" t="s">
        <v>17</v>
      </c>
      <c r="L31" s="6" t="s">
        <v>27</v>
      </c>
      <c r="M31" s="7" t="s">
        <v>28</v>
      </c>
      <c r="N31" s="8" t="s">
        <v>29</v>
      </c>
      <c r="O31" s="9" t="s">
        <v>17</v>
      </c>
      <c r="P31" s="6" t="s">
        <v>27</v>
      </c>
      <c r="Q31" s="7" t="s">
        <v>28</v>
      </c>
      <c r="R31" s="8" t="s">
        <v>29</v>
      </c>
      <c r="S31" s="9" t="s">
        <v>17</v>
      </c>
      <c r="T31" s="6" t="s">
        <v>27</v>
      </c>
      <c r="U31" s="7" t="s">
        <v>28</v>
      </c>
      <c r="V31" s="8" t="s">
        <v>29</v>
      </c>
      <c r="W31" s="10" t="s">
        <v>17</v>
      </c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</row>
    <row r="32" spans="1:68" s="4" customFormat="1" ht="24" customHeight="1" x14ac:dyDescent="0.25">
      <c r="A32" s="163"/>
      <c r="C32" s="11" t="s">
        <v>18</v>
      </c>
      <c r="D32" s="36">
        <v>23</v>
      </c>
      <c r="E32" s="37">
        <v>0</v>
      </c>
      <c r="F32" s="38">
        <v>213</v>
      </c>
      <c r="G32" s="25">
        <f>SUM(D32:F32)</f>
        <v>236</v>
      </c>
      <c r="H32" s="36">
        <v>23</v>
      </c>
      <c r="I32" s="37">
        <v>1</v>
      </c>
      <c r="J32" s="38">
        <v>213</v>
      </c>
      <c r="K32" s="25">
        <f>SUM(H32:J32)</f>
        <v>237</v>
      </c>
      <c r="L32" s="36">
        <v>23</v>
      </c>
      <c r="M32" s="37">
        <v>1</v>
      </c>
      <c r="N32" s="38">
        <v>213</v>
      </c>
      <c r="O32" s="25">
        <f>SUM(L32:N32)</f>
        <v>237</v>
      </c>
      <c r="P32" s="36">
        <v>23</v>
      </c>
      <c r="Q32" s="37">
        <v>1</v>
      </c>
      <c r="R32" s="38">
        <v>213</v>
      </c>
      <c r="S32" s="25">
        <f>SUM(P32:R32)</f>
        <v>237</v>
      </c>
      <c r="T32" s="36">
        <v>23</v>
      </c>
      <c r="U32" s="37">
        <v>4</v>
      </c>
      <c r="V32" s="38">
        <v>213</v>
      </c>
      <c r="W32" s="25">
        <f>SUM(T32:V32)</f>
        <v>240</v>
      </c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</row>
    <row r="33" spans="1:68" s="4" customFormat="1" ht="24" customHeight="1" x14ac:dyDescent="0.25">
      <c r="A33" s="163"/>
      <c r="C33" s="17" t="s">
        <v>19</v>
      </c>
      <c r="D33" s="21">
        <v>9</v>
      </c>
      <c r="E33" s="22">
        <v>0</v>
      </c>
      <c r="F33" s="23">
        <v>121</v>
      </c>
      <c r="G33" s="25">
        <f t="shared" ref="G33:G37" si="10">SUM(D33:F33)</f>
        <v>130</v>
      </c>
      <c r="H33" s="21">
        <v>9</v>
      </c>
      <c r="I33" s="22">
        <v>0</v>
      </c>
      <c r="J33" s="23">
        <v>121</v>
      </c>
      <c r="K33" s="25">
        <f t="shared" ref="K33:K37" si="11">SUM(H33:J33)</f>
        <v>130</v>
      </c>
      <c r="L33" s="21">
        <v>9</v>
      </c>
      <c r="M33" s="22">
        <v>0</v>
      </c>
      <c r="N33" s="23">
        <v>12</v>
      </c>
      <c r="O33" s="25">
        <f t="shared" ref="O33:O37" si="12">SUM(L33:N33)</f>
        <v>21</v>
      </c>
      <c r="P33" s="21">
        <v>9</v>
      </c>
      <c r="Q33" s="22">
        <v>0</v>
      </c>
      <c r="R33" s="23">
        <v>121</v>
      </c>
      <c r="S33" s="25">
        <f t="shared" ref="S33:S37" si="13">SUM(P33:R33)</f>
        <v>130</v>
      </c>
      <c r="T33" s="21">
        <v>9</v>
      </c>
      <c r="U33" s="22">
        <v>5</v>
      </c>
      <c r="V33" s="23">
        <v>122</v>
      </c>
      <c r="W33" s="25">
        <f t="shared" ref="W33:W37" si="14">SUM(T33:V33)</f>
        <v>136</v>
      </c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</row>
    <row r="34" spans="1:68" s="4" customFormat="1" ht="24" customHeight="1" x14ac:dyDescent="0.25">
      <c r="A34" s="163"/>
      <c r="C34" s="17" t="s">
        <v>20</v>
      </c>
      <c r="D34" s="21">
        <v>1</v>
      </c>
      <c r="E34" s="22">
        <v>0</v>
      </c>
      <c r="F34" s="23">
        <v>0</v>
      </c>
      <c r="G34" s="25">
        <f t="shared" si="10"/>
        <v>1</v>
      </c>
      <c r="H34" s="21">
        <v>1</v>
      </c>
      <c r="I34" s="22">
        <v>0</v>
      </c>
      <c r="J34" s="23">
        <v>0</v>
      </c>
      <c r="K34" s="25">
        <f t="shared" si="11"/>
        <v>1</v>
      </c>
      <c r="L34" s="21">
        <v>1</v>
      </c>
      <c r="M34" s="22">
        <v>0</v>
      </c>
      <c r="N34" s="23">
        <v>0</v>
      </c>
      <c r="O34" s="25">
        <f t="shared" si="12"/>
        <v>1</v>
      </c>
      <c r="P34" s="21">
        <v>1</v>
      </c>
      <c r="Q34" s="22">
        <v>0</v>
      </c>
      <c r="R34" s="23">
        <v>0</v>
      </c>
      <c r="S34" s="25">
        <f t="shared" si="13"/>
        <v>1</v>
      </c>
      <c r="T34" s="21">
        <v>3</v>
      </c>
      <c r="U34" s="22">
        <v>2</v>
      </c>
      <c r="V34" s="23">
        <v>43</v>
      </c>
      <c r="W34" s="25">
        <f t="shared" si="14"/>
        <v>48</v>
      </c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</row>
    <row r="35" spans="1:68" s="4" customFormat="1" ht="24" customHeight="1" x14ac:dyDescent="0.25">
      <c r="A35" s="163"/>
      <c r="C35" s="17" t="s">
        <v>21</v>
      </c>
      <c r="D35" s="21">
        <v>3</v>
      </c>
      <c r="E35" s="22">
        <v>1</v>
      </c>
      <c r="F35" s="23">
        <v>28</v>
      </c>
      <c r="G35" s="25">
        <f t="shared" si="10"/>
        <v>32</v>
      </c>
      <c r="H35" s="21">
        <v>3</v>
      </c>
      <c r="I35" s="22">
        <v>1</v>
      </c>
      <c r="J35" s="23">
        <v>28</v>
      </c>
      <c r="K35" s="25">
        <f t="shared" si="11"/>
        <v>32</v>
      </c>
      <c r="L35" s="21">
        <v>3</v>
      </c>
      <c r="M35" s="22">
        <v>1</v>
      </c>
      <c r="N35" s="23">
        <v>28</v>
      </c>
      <c r="O35" s="25">
        <f t="shared" si="12"/>
        <v>32</v>
      </c>
      <c r="P35" s="21">
        <v>3</v>
      </c>
      <c r="Q35" s="22">
        <v>1</v>
      </c>
      <c r="R35" s="23">
        <v>29</v>
      </c>
      <c r="S35" s="25">
        <f t="shared" si="13"/>
        <v>33</v>
      </c>
      <c r="T35" s="21">
        <v>3</v>
      </c>
      <c r="U35" s="22">
        <v>1</v>
      </c>
      <c r="V35" s="23">
        <v>29</v>
      </c>
      <c r="W35" s="25">
        <f t="shared" si="14"/>
        <v>33</v>
      </c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</row>
    <row r="36" spans="1:68" s="4" customFormat="1" ht="24" customHeight="1" x14ac:dyDescent="0.25">
      <c r="A36" s="163"/>
      <c r="C36" s="17" t="s">
        <v>22</v>
      </c>
      <c r="D36" s="21">
        <v>2</v>
      </c>
      <c r="E36" s="22">
        <v>0</v>
      </c>
      <c r="F36" s="23">
        <v>53</v>
      </c>
      <c r="G36" s="25">
        <f t="shared" si="10"/>
        <v>55</v>
      </c>
      <c r="H36" s="21">
        <v>2</v>
      </c>
      <c r="I36" s="22">
        <v>0</v>
      </c>
      <c r="J36" s="23">
        <v>53</v>
      </c>
      <c r="K36" s="25">
        <f t="shared" si="11"/>
        <v>55</v>
      </c>
      <c r="L36" s="21">
        <v>3</v>
      </c>
      <c r="M36" s="22">
        <v>0</v>
      </c>
      <c r="N36" s="23">
        <v>53</v>
      </c>
      <c r="O36" s="25">
        <f t="shared" si="12"/>
        <v>56</v>
      </c>
      <c r="P36" s="21">
        <v>3</v>
      </c>
      <c r="Q36" s="22">
        <v>0</v>
      </c>
      <c r="R36" s="23">
        <v>53</v>
      </c>
      <c r="S36" s="25">
        <f t="shared" si="13"/>
        <v>56</v>
      </c>
      <c r="T36" s="21">
        <v>3</v>
      </c>
      <c r="U36" s="22">
        <v>2</v>
      </c>
      <c r="V36" s="23">
        <v>57</v>
      </c>
      <c r="W36" s="25">
        <f t="shared" si="14"/>
        <v>62</v>
      </c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</row>
    <row r="37" spans="1:68" s="4" customFormat="1" ht="24" customHeight="1" thickBot="1" x14ac:dyDescent="0.3">
      <c r="A37" s="163"/>
      <c r="C37" s="26" t="s">
        <v>23</v>
      </c>
      <c r="D37" s="27"/>
      <c r="E37" s="28"/>
      <c r="F37" s="29"/>
      <c r="G37" s="25">
        <f t="shared" si="10"/>
        <v>0</v>
      </c>
      <c r="H37" s="27"/>
      <c r="I37" s="28"/>
      <c r="J37" s="29"/>
      <c r="K37" s="25">
        <f t="shared" si="11"/>
        <v>0</v>
      </c>
      <c r="L37" s="27"/>
      <c r="M37" s="28"/>
      <c r="N37" s="29"/>
      <c r="O37" s="25">
        <f t="shared" si="12"/>
        <v>0</v>
      </c>
      <c r="P37" s="27"/>
      <c r="Q37" s="28"/>
      <c r="R37" s="29"/>
      <c r="S37" s="25">
        <f t="shared" si="13"/>
        <v>0</v>
      </c>
      <c r="T37" s="27"/>
      <c r="U37" s="28"/>
      <c r="V37" s="29"/>
      <c r="W37" s="25">
        <f t="shared" si="14"/>
        <v>0</v>
      </c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</row>
    <row r="38" spans="1:68" s="4" customFormat="1" ht="24" customHeight="1" thickBot="1" x14ac:dyDescent="0.3">
      <c r="A38" s="163"/>
      <c r="C38" s="30" t="s">
        <v>25</v>
      </c>
      <c r="D38" s="31">
        <f t="shared" ref="D38:W38" si="15">SUM(D32:D37)</f>
        <v>38</v>
      </c>
      <c r="E38" s="32">
        <f t="shared" si="15"/>
        <v>1</v>
      </c>
      <c r="F38" s="33">
        <f t="shared" si="15"/>
        <v>415</v>
      </c>
      <c r="G38" s="35">
        <f t="shared" si="15"/>
        <v>454</v>
      </c>
      <c r="H38" s="31">
        <f t="shared" si="15"/>
        <v>38</v>
      </c>
      <c r="I38" s="32">
        <f t="shared" si="15"/>
        <v>2</v>
      </c>
      <c r="J38" s="33">
        <f t="shared" si="15"/>
        <v>415</v>
      </c>
      <c r="K38" s="35">
        <f t="shared" si="15"/>
        <v>455</v>
      </c>
      <c r="L38" s="31">
        <f t="shared" si="15"/>
        <v>39</v>
      </c>
      <c r="M38" s="32">
        <f t="shared" si="15"/>
        <v>2</v>
      </c>
      <c r="N38" s="33">
        <f t="shared" si="15"/>
        <v>306</v>
      </c>
      <c r="O38" s="35">
        <f t="shared" si="15"/>
        <v>347</v>
      </c>
      <c r="P38" s="31">
        <f t="shared" si="15"/>
        <v>39</v>
      </c>
      <c r="Q38" s="32">
        <f t="shared" si="15"/>
        <v>2</v>
      </c>
      <c r="R38" s="33">
        <f t="shared" si="15"/>
        <v>416</v>
      </c>
      <c r="S38" s="35">
        <f t="shared" si="15"/>
        <v>457</v>
      </c>
      <c r="T38" s="31">
        <f t="shared" si="15"/>
        <v>41</v>
      </c>
      <c r="U38" s="32">
        <f t="shared" si="15"/>
        <v>14</v>
      </c>
      <c r="V38" s="33">
        <f t="shared" si="15"/>
        <v>464</v>
      </c>
      <c r="W38" s="35">
        <f t="shared" si="15"/>
        <v>519</v>
      </c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</row>
    <row r="39" spans="1:68" s="4" customFormat="1" ht="15.75" customHeight="1" thickBot="1" x14ac:dyDescent="0.3">
      <c r="A39" s="16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68" s="4" customFormat="1" ht="27" thickBot="1" x14ac:dyDescent="0.3">
      <c r="A40" s="163"/>
      <c r="C40" s="154" t="s">
        <v>30</v>
      </c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6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68" s="4" customFormat="1" ht="35.1" customHeight="1" thickBot="1" x14ac:dyDescent="0.3">
      <c r="A41" s="163"/>
      <c r="C41" s="146" t="s">
        <v>4</v>
      </c>
      <c r="D41" s="151" t="s">
        <v>5</v>
      </c>
      <c r="E41" s="152"/>
      <c r="F41" s="153"/>
      <c r="G41" s="151" t="s">
        <v>6</v>
      </c>
      <c r="H41" s="152"/>
      <c r="I41" s="153"/>
      <c r="J41" s="151" t="s">
        <v>7</v>
      </c>
      <c r="K41" s="152"/>
      <c r="L41" s="153"/>
      <c r="M41" s="151" t="s">
        <v>8</v>
      </c>
      <c r="N41" s="152"/>
      <c r="O41" s="153"/>
      <c r="P41" s="151" t="s">
        <v>9</v>
      </c>
      <c r="Q41" s="152"/>
      <c r="R41" s="153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</row>
    <row r="42" spans="1:68" s="4" customFormat="1" ht="84" customHeight="1" thickBot="1" x14ac:dyDescent="0.3">
      <c r="A42" s="163"/>
      <c r="C42" s="147"/>
      <c r="D42" s="6" t="s">
        <v>31</v>
      </c>
      <c r="E42" s="8" t="s">
        <v>32</v>
      </c>
      <c r="F42" s="9" t="s">
        <v>17</v>
      </c>
      <c r="G42" s="6" t="s">
        <v>31</v>
      </c>
      <c r="H42" s="8" t="s">
        <v>32</v>
      </c>
      <c r="I42" s="9" t="s">
        <v>17</v>
      </c>
      <c r="J42" s="6" t="s">
        <v>31</v>
      </c>
      <c r="K42" s="8" t="s">
        <v>32</v>
      </c>
      <c r="L42" s="9" t="s">
        <v>17</v>
      </c>
      <c r="M42" s="6" t="s">
        <v>31</v>
      </c>
      <c r="N42" s="8" t="s">
        <v>32</v>
      </c>
      <c r="O42" s="9" t="s">
        <v>17</v>
      </c>
      <c r="P42" s="6" t="s">
        <v>31</v>
      </c>
      <c r="Q42" s="8" t="s">
        <v>32</v>
      </c>
      <c r="R42" s="9" t="s">
        <v>17</v>
      </c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</row>
    <row r="43" spans="1:68" s="4" customFormat="1" ht="24" customHeight="1" x14ac:dyDescent="0.25">
      <c r="A43" s="163"/>
      <c r="C43" s="11" t="s">
        <v>18</v>
      </c>
      <c r="D43" s="36">
        <v>6</v>
      </c>
      <c r="E43" s="38">
        <v>431</v>
      </c>
      <c r="F43" s="25">
        <f>SUM(D43:E43)</f>
        <v>437</v>
      </c>
      <c r="G43" s="36">
        <v>6</v>
      </c>
      <c r="H43" s="38">
        <v>431</v>
      </c>
      <c r="I43" s="25">
        <f>SUM(G43:H43)</f>
        <v>437</v>
      </c>
      <c r="J43" s="36">
        <v>6</v>
      </c>
      <c r="K43" s="38">
        <v>427</v>
      </c>
      <c r="L43" s="25">
        <f>SUM(J43:K43)</f>
        <v>433</v>
      </c>
      <c r="M43" s="36">
        <v>6</v>
      </c>
      <c r="N43" s="38">
        <v>427</v>
      </c>
      <c r="O43" s="25">
        <f>SUM(M43:N43)</f>
        <v>433</v>
      </c>
      <c r="P43" s="36">
        <v>6</v>
      </c>
      <c r="Q43" s="38">
        <v>427</v>
      </c>
      <c r="R43" s="25">
        <f>SUM(P43:Q43)</f>
        <v>433</v>
      </c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</row>
    <row r="44" spans="1:68" s="4" customFormat="1" ht="24" customHeight="1" x14ac:dyDescent="0.25">
      <c r="A44" s="163"/>
      <c r="C44" s="17" t="s">
        <v>19</v>
      </c>
      <c r="D44" s="21">
        <v>14</v>
      </c>
      <c r="E44" s="23">
        <v>143</v>
      </c>
      <c r="F44" s="25">
        <f t="shared" ref="F44:F48" si="16">SUM(D44:E44)</f>
        <v>157</v>
      </c>
      <c r="G44" s="21">
        <v>14</v>
      </c>
      <c r="H44" s="23">
        <v>143</v>
      </c>
      <c r="I44" s="25">
        <f t="shared" ref="I44:I48" si="17">SUM(G44:H44)</f>
        <v>157</v>
      </c>
      <c r="J44" s="21">
        <v>14</v>
      </c>
      <c r="K44" s="23">
        <v>143</v>
      </c>
      <c r="L44" s="25">
        <f t="shared" ref="L44:L48" si="18">SUM(J44:K44)</f>
        <v>157</v>
      </c>
      <c r="M44" s="21">
        <v>14</v>
      </c>
      <c r="N44" s="23">
        <v>143</v>
      </c>
      <c r="O44" s="25">
        <f t="shared" ref="O44:O48" si="19">SUM(M44:N44)</f>
        <v>157</v>
      </c>
      <c r="P44" s="21">
        <v>14</v>
      </c>
      <c r="Q44" s="23">
        <v>143</v>
      </c>
      <c r="R44" s="25">
        <f t="shared" ref="R44:R48" si="20">SUM(P44:Q44)</f>
        <v>157</v>
      </c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</row>
    <row r="45" spans="1:68" s="4" customFormat="1" ht="24" customHeight="1" x14ac:dyDescent="0.25">
      <c r="A45" s="163"/>
      <c r="C45" s="17" t="s">
        <v>20</v>
      </c>
      <c r="D45" s="21">
        <v>0</v>
      </c>
      <c r="E45" s="23">
        <v>21</v>
      </c>
      <c r="F45" s="25">
        <f t="shared" si="16"/>
        <v>21</v>
      </c>
      <c r="G45" s="21">
        <v>0</v>
      </c>
      <c r="H45" s="23">
        <v>21</v>
      </c>
      <c r="I45" s="25">
        <f t="shared" si="17"/>
        <v>21</v>
      </c>
      <c r="J45" s="21">
        <v>0</v>
      </c>
      <c r="K45" s="23">
        <v>21</v>
      </c>
      <c r="L45" s="25">
        <f t="shared" si="18"/>
        <v>21</v>
      </c>
      <c r="M45" s="21">
        <v>0</v>
      </c>
      <c r="N45" s="23">
        <v>21</v>
      </c>
      <c r="O45" s="25">
        <f t="shared" si="19"/>
        <v>21</v>
      </c>
      <c r="P45" s="21">
        <v>2</v>
      </c>
      <c r="Q45" s="23">
        <v>21</v>
      </c>
      <c r="R45" s="25">
        <f t="shared" si="20"/>
        <v>23</v>
      </c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</row>
    <row r="46" spans="1:68" s="4" customFormat="1" ht="24" customHeight="1" x14ac:dyDescent="0.25">
      <c r="A46" s="163"/>
      <c r="C46" s="17" t="s">
        <v>21</v>
      </c>
      <c r="D46" s="21">
        <v>2</v>
      </c>
      <c r="E46" s="23">
        <v>2</v>
      </c>
      <c r="F46" s="25">
        <f t="shared" si="16"/>
        <v>4</v>
      </c>
      <c r="G46" s="21">
        <v>2</v>
      </c>
      <c r="H46" s="23">
        <v>2</v>
      </c>
      <c r="I46" s="25">
        <f t="shared" si="17"/>
        <v>4</v>
      </c>
      <c r="J46" s="21">
        <v>2</v>
      </c>
      <c r="K46" s="23">
        <v>2</v>
      </c>
      <c r="L46" s="25">
        <f t="shared" si="18"/>
        <v>4</v>
      </c>
      <c r="M46" s="21">
        <v>2</v>
      </c>
      <c r="N46" s="23">
        <v>1</v>
      </c>
      <c r="O46" s="25">
        <f t="shared" si="19"/>
        <v>3</v>
      </c>
      <c r="P46" s="21">
        <v>2</v>
      </c>
      <c r="Q46" s="23">
        <v>1</v>
      </c>
      <c r="R46" s="25">
        <f t="shared" si="20"/>
        <v>3</v>
      </c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</row>
    <row r="47" spans="1:68" s="4" customFormat="1" ht="24" customHeight="1" x14ac:dyDescent="0.25">
      <c r="A47" s="163"/>
      <c r="C47" s="17" t="s">
        <v>22</v>
      </c>
      <c r="D47" s="21">
        <v>4</v>
      </c>
      <c r="E47" s="23">
        <v>0</v>
      </c>
      <c r="F47" s="25">
        <f t="shared" si="16"/>
        <v>4</v>
      </c>
      <c r="G47" s="21">
        <v>4</v>
      </c>
      <c r="H47" s="23">
        <v>0</v>
      </c>
      <c r="I47" s="25">
        <f t="shared" si="17"/>
        <v>4</v>
      </c>
      <c r="J47" s="21">
        <v>4</v>
      </c>
      <c r="K47" s="23">
        <v>0</v>
      </c>
      <c r="L47" s="25">
        <f t="shared" si="18"/>
        <v>4</v>
      </c>
      <c r="M47" s="21">
        <v>4</v>
      </c>
      <c r="N47" s="23">
        <v>0</v>
      </c>
      <c r="O47" s="25">
        <f t="shared" si="19"/>
        <v>4</v>
      </c>
      <c r="P47" s="21">
        <v>4</v>
      </c>
      <c r="Q47" s="23">
        <v>0</v>
      </c>
      <c r="R47" s="25">
        <f t="shared" si="20"/>
        <v>4</v>
      </c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</row>
    <row r="48" spans="1:68" s="4" customFormat="1" ht="24" customHeight="1" thickBot="1" x14ac:dyDescent="0.3">
      <c r="A48" s="163"/>
      <c r="C48" s="26" t="s">
        <v>23</v>
      </c>
      <c r="D48" s="27"/>
      <c r="E48" s="29"/>
      <c r="F48" s="25">
        <f t="shared" si="16"/>
        <v>0</v>
      </c>
      <c r="G48" s="27"/>
      <c r="H48" s="29"/>
      <c r="I48" s="25">
        <f t="shared" si="17"/>
        <v>0</v>
      </c>
      <c r="J48" s="27"/>
      <c r="K48" s="29"/>
      <c r="L48" s="25">
        <f t="shared" si="18"/>
        <v>0</v>
      </c>
      <c r="M48" s="27"/>
      <c r="N48" s="29"/>
      <c r="O48" s="25">
        <f t="shared" si="19"/>
        <v>0</v>
      </c>
      <c r="P48" s="27"/>
      <c r="Q48" s="29"/>
      <c r="R48" s="25">
        <f t="shared" si="20"/>
        <v>0</v>
      </c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</row>
    <row r="49" spans="1:68" s="4" customFormat="1" ht="24" customHeight="1" thickBot="1" x14ac:dyDescent="0.3">
      <c r="A49" s="163"/>
      <c r="C49" s="30" t="s">
        <v>25</v>
      </c>
      <c r="D49" s="31">
        <f t="shared" ref="D49:R49" si="21">SUM(D43:D48)</f>
        <v>26</v>
      </c>
      <c r="E49" s="33">
        <f t="shared" si="21"/>
        <v>597</v>
      </c>
      <c r="F49" s="35">
        <f t="shared" si="21"/>
        <v>623</v>
      </c>
      <c r="G49" s="31">
        <f t="shared" si="21"/>
        <v>26</v>
      </c>
      <c r="H49" s="33">
        <f>SUM(H43:H48)</f>
        <v>597</v>
      </c>
      <c r="I49" s="35">
        <f t="shared" si="21"/>
        <v>623</v>
      </c>
      <c r="J49" s="31">
        <f t="shared" si="21"/>
        <v>26</v>
      </c>
      <c r="K49" s="33">
        <f t="shared" si="21"/>
        <v>593</v>
      </c>
      <c r="L49" s="35">
        <f t="shared" si="21"/>
        <v>619</v>
      </c>
      <c r="M49" s="31">
        <f t="shared" si="21"/>
        <v>26</v>
      </c>
      <c r="N49" s="33">
        <f t="shared" si="21"/>
        <v>592</v>
      </c>
      <c r="O49" s="35">
        <f t="shared" si="21"/>
        <v>618</v>
      </c>
      <c r="P49" s="31">
        <f t="shared" si="21"/>
        <v>28</v>
      </c>
      <c r="Q49" s="33">
        <f t="shared" si="21"/>
        <v>592</v>
      </c>
      <c r="R49" s="35">
        <f t="shared" si="21"/>
        <v>620</v>
      </c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</row>
    <row r="50" spans="1:68" s="4" customFormat="1" ht="15.75" customHeight="1" thickBot="1" x14ac:dyDescent="0.3">
      <c r="A50" s="163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68" s="4" customFormat="1" ht="27" thickBot="1" x14ac:dyDescent="0.3">
      <c r="A51" s="163"/>
      <c r="C51" s="143" t="s">
        <v>33</v>
      </c>
      <c r="D51" s="144"/>
      <c r="E51" s="144"/>
      <c r="F51" s="144"/>
      <c r="G51" s="144"/>
      <c r="H51" s="14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1:68" s="4" customFormat="1" ht="35.1" customHeight="1" x14ac:dyDescent="0.25">
      <c r="A52" s="163"/>
      <c r="C52" s="146" t="s">
        <v>4</v>
      </c>
      <c r="D52" s="39" t="s">
        <v>5</v>
      </c>
      <c r="E52" s="39" t="s">
        <v>6</v>
      </c>
      <c r="F52" s="39" t="s">
        <v>7</v>
      </c>
      <c r="G52" s="39" t="s">
        <v>8</v>
      </c>
      <c r="H52" s="40" t="s">
        <v>9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68" s="4" customFormat="1" ht="87" customHeight="1" thickBot="1" x14ac:dyDescent="0.3">
      <c r="A53" s="163"/>
      <c r="C53" s="160"/>
      <c r="D53" s="41" t="s">
        <v>34</v>
      </c>
      <c r="E53" s="41" t="s">
        <v>34</v>
      </c>
      <c r="F53" s="41" t="s">
        <v>34</v>
      </c>
      <c r="G53" s="41" t="s">
        <v>34</v>
      </c>
      <c r="H53" s="42" t="s">
        <v>34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1:68" s="4" customFormat="1" ht="24" customHeight="1" x14ac:dyDescent="0.25">
      <c r="A54" s="163"/>
      <c r="C54" s="43" t="s">
        <v>18</v>
      </c>
      <c r="D54" s="44">
        <v>18</v>
      </c>
      <c r="E54" s="37">
        <v>18</v>
      </c>
      <c r="F54" s="37">
        <v>18</v>
      </c>
      <c r="G54" s="37">
        <v>18</v>
      </c>
      <c r="H54" s="38">
        <v>18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</row>
    <row r="55" spans="1:68" s="4" customFormat="1" ht="24" customHeight="1" x14ac:dyDescent="0.25">
      <c r="A55" s="163"/>
      <c r="C55" s="43" t="s">
        <v>19</v>
      </c>
      <c r="D55" s="45">
        <v>19</v>
      </c>
      <c r="E55" s="22">
        <v>19</v>
      </c>
      <c r="F55" s="22">
        <v>19</v>
      </c>
      <c r="G55" s="22">
        <v>19</v>
      </c>
      <c r="H55" s="23">
        <v>19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</row>
    <row r="56" spans="1:68" s="4" customFormat="1" ht="24" customHeight="1" x14ac:dyDescent="0.25">
      <c r="A56" s="163"/>
      <c r="C56" s="43" t="s">
        <v>20</v>
      </c>
      <c r="D56" s="45">
        <v>6</v>
      </c>
      <c r="E56" s="22">
        <v>6</v>
      </c>
      <c r="F56" s="22">
        <v>6</v>
      </c>
      <c r="G56" s="22">
        <v>6</v>
      </c>
      <c r="H56" s="23">
        <v>6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</row>
    <row r="57" spans="1:68" s="4" customFormat="1" ht="24" customHeight="1" x14ac:dyDescent="0.25">
      <c r="A57" s="163"/>
      <c r="C57" s="43" t="s">
        <v>21</v>
      </c>
      <c r="D57" s="45">
        <v>2</v>
      </c>
      <c r="E57" s="22">
        <v>2</v>
      </c>
      <c r="F57" s="22">
        <v>2</v>
      </c>
      <c r="G57" s="22">
        <v>3</v>
      </c>
      <c r="H57" s="23">
        <v>3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</row>
    <row r="58" spans="1:68" s="4" customFormat="1" ht="24" customHeight="1" x14ac:dyDescent="0.25">
      <c r="A58" s="163"/>
      <c r="C58" s="43" t="s">
        <v>22</v>
      </c>
      <c r="D58" s="45">
        <v>4</v>
      </c>
      <c r="E58" s="22">
        <v>4</v>
      </c>
      <c r="F58" s="22">
        <v>4</v>
      </c>
      <c r="G58" s="22">
        <v>4</v>
      </c>
      <c r="H58" s="23">
        <v>4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</row>
    <row r="59" spans="1:68" s="4" customFormat="1" ht="24" customHeight="1" thickBot="1" x14ac:dyDescent="0.3">
      <c r="A59" s="163"/>
      <c r="C59" s="43" t="s">
        <v>23</v>
      </c>
      <c r="D59" s="46"/>
      <c r="E59" s="28"/>
      <c r="F59" s="28"/>
      <c r="G59" s="28"/>
      <c r="H59" s="29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</row>
    <row r="60" spans="1:68" s="4" customFormat="1" ht="24" customHeight="1" thickBot="1" x14ac:dyDescent="0.3">
      <c r="A60" s="163"/>
      <c r="C60" s="47" t="s">
        <v>25</v>
      </c>
      <c r="D60" s="32">
        <f>SUM(D54:D59)</f>
        <v>49</v>
      </c>
      <c r="E60" s="32">
        <f t="shared" ref="E60:H60" si="22">SUM(E54:E59)</f>
        <v>49</v>
      </c>
      <c r="F60" s="32">
        <f t="shared" si="22"/>
        <v>49</v>
      </c>
      <c r="G60" s="32">
        <f t="shared" si="22"/>
        <v>50</v>
      </c>
      <c r="H60" s="32">
        <f t="shared" si="22"/>
        <v>50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</row>
    <row r="61" spans="1:68" s="4" customFormat="1" ht="26.25" customHeight="1" x14ac:dyDescent="0.2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</row>
    <row r="62" spans="1:68" s="4" customFormat="1" ht="26.25" customHeight="1" thickBot="1" x14ac:dyDescent="0.3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</row>
    <row r="63" spans="1:68" s="48" customFormat="1" ht="27" thickBot="1" x14ac:dyDescent="0.3">
      <c r="A63" s="161" t="s">
        <v>35</v>
      </c>
      <c r="C63" s="154" t="s">
        <v>36</v>
      </c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6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</row>
    <row r="64" spans="1:68" s="48" customFormat="1" ht="35.1" customHeight="1" thickBot="1" x14ac:dyDescent="0.3">
      <c r="A64" s="161"/>
      <c r="C64" s="146" t="s">
        <v>4</v>
      </c>
      <c r="D64" s="123" t="s">
        <v>5</v>
      </c>
      <c r="E64" s="124"/>
      <c r="F64" s="124"/>
      <c r="G64" s="124"/>
      <c r="H64" s="124"/>
      <c r="I64" s="124"/>
      <c r="J64" s="124"/>
      <c r="K64" s="125"/>
      <c r="L64" s="123" t="s">
        <v>6</v>
      </c>
      <c r="M64" s="124"/>
      <c r="N64" s="124"/>
      <c r="O64" s="124"/>
      <c r="P64" s="124"/>
      <c r="Q64" s="124"/>
      <c r="R64" s="124"/>
      <c r="S64" s="125"/>
      <c r="T64" s="123" t="s">
        <v>7</v>
      </c>
      <c r="U64" s="124"/>
      <c r="V64" s="124"/>
      <c r="W64" s="124"/>
      <c r="X64" s="124"/>
      <c r="Y64" s="124"/>
      <c r="Z64" s="124"/>
      <c r="AA64" s="125"/>
      <c r="AB64" s="123" t="s">
        <v>8</v>
      </c>
      <c r="AC64" s="124"/>
      <c r="AD64" s="124"/>
      <c r="AE64" s="124"/>
      <c r="AF64" s="124"/>
      <c r="AG64" s="124"/>
      <c r="AH64" s="124"/>
      <c r="AI64" s="125"/>
      <c r="AJ64" s="123" t="s">
        <v>9</v>
      </c>
      <c r="AK64" s="124"/>
      <c r="AL64" s="124"/>
      <c r="AM64" s="124"/>
      <c r="AN64" s="124"/>
      <c r="AO64" s="124"/>
      <c r="AP64" s="124"/>
      <c r="AQ64" s="125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</row>
    <row r="65" spans="1:68" s="48" customFormat="1" ht="107.25" customHeight="1" thickBot="1" x14ac:dyDescent="0.3">
      <c r="A65" s="161"/>
      <c r="C65" s="147"/>
      <c r="D65" s="6" t="s">
        <v>10</v>
      </c>
      <c r="E65" s="7" t="s">
        <v>11</v>
      </c>
      <c r="F65" s="7" t="s">
        <v>12</v>
      </c>
      <c r="G65" s="7" t="s">
        <v>13</v>
      </c>
      <c r="H65" s="7" t="s">
        <v>14</v>
      </c>
      <c r="I65" s="7" t="s">
        <v>15</v>
      </c>
      <c r="J65" s="7" t="s">
        <v>16</v>
      </c>
      <c r="K65" s="8" t="s">
        <v>17</v>
      </c>
      <c r="L65" s="6" t="s">
        <v>10</v>
      </c>
      <c r="M65" s="7" t="s">
        <v>11</v>
      </c>
      <c r="N65" s="7" t="s">
        <v>12</v>
      </c>
      <c r="O65" s="7" t="s">
        <v>13</v>
      </c>
      <c r="P65" s="7" t="s">
        <v>14</v>
      </c>
      <c r="Q65" s="7" t="s">
        <v>15</v>
      </c>
      <c r="R65" s="7" t="s">
        <v>16</v>
      </c>
      <c r="S65" s="8" t="s">
        <v>17</v>
      </c>
      <c r="T65" s="6" t="s">
        <v>10</v>
      </c>
      <c r="U65" s="7" t="s">
        <v>11</v>
      </c>
      <c r="V65" s="7" t="s">
        <v>12</v>
      </c>
      <c r="W65" s="7" t="s">
        <v>13</v>
      </c>
      <c r="X65" s="7" t="s">
        <v>14</v>
      </c>
      <c r="Y65" s="7" t="s">
        <v>15</v>
      </c>
      <c r="Z65" s="7" t="s">
        <v>16</v>
      </c>
      <c r="AA65" s="8" t="s">
        <v>17</v>
      </c>
      <c r="AB65" s="6" t="s">
        <v>10</v>
      </c>
      <c r="AC65" s="7" t="s">
        <v>11</v>
      </c>
      <c r="AD65" s="7" t="s">
        <v>12</v>
      </c>
      <c r="AE65" s="7" t="s">
        <v>13</v>
      </c>
      <c r="AF65" s="7" t="s">
        <v>14</v>
      </c>
      <c r="AG65" s="7" t="s">
        <v>15</v>
      </c>
      <c r="AH65" s="7" t="s">
        <v>16</v>
      </c>
      <c r="AI65" s="8" t="s">
        <v>17</v>
      </c>
      <c r="AJ65" s="6" t="s">
        <v>10</v>
      </c>
      <c r="AK65" s="7" t="s">
        <v>11</v>
      </c>
      <c r="AL65" s="7" t="s">
        <v>12</v>
      </c>
      <c r="AM65" s="7" t="s">
        <v>13</v>
      </c>
      <c r="AN65" s="7" t="s">
        <v>14</v>
      </c>
      <c r="AO65" s="7" t="s">
        <v>15</v>
      </c>
      <c r="AP65" s="7" t="s">
        <v>16</v>
      </c>
      <c r="AQ65" s="8" t="s">
        <v>17</v>
      </c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</row>
    <row r="66" spans="1:68" s="48" customFormat="1" ht="24" customHeight="1" x14ac:dyDescent="0.25">
      <c r="A66" s="161"/>
      <c r="C66" s="11" t="s">
        <v>18</v>
      </c>
      <c r="D66" s="50">
        <v>2929.98</v>
      </c>
      <c r="E66" s="51">
        <v>10052.959999999999</v>
      </c>
      <c r="F66" s="51">
        <v>0</v>
      </c>
      <c r="G66" s="51">
        <v>2301.83</v>
      </c>
      <c r="H66" s="51">
        <v>1273.3</v>
      </c>
      <c r="I66" s="51">
        <v>2730.54</v>
      </c>
      <c r="J66" s="51">
        <v>2765.51</v>
      </c>
      <c r="K66" s="52">
        <f>SUM(D66:J66)</f>
        <v>22054.120000000003</v>
      </c>
      <c r="L66" s="50">
        <v>3026.33</v>
      </c>
      <c r="M66" s="51">
        <v>10052.959999999999</v>
      </c>
      <c r="N66" s="51">
        <v>0</v>
      </c>
      <c r="O66" s="51">
        <v>2301.83</v>
      </c>
      <c r="P66" s="51">
        <v>1273.3</v>
      </c>
      <c r="Q66" s="51">
        <v>2730.54</v>
      </c>
      <c r="R66" s="51">
        <v>2765.51</v>
      </c>
      <c r="S66" s="52">
        <f>SUM(L66:R66)</f>
        <v>22150.47</v>
      </c>
      <c r="T66" s="50">
        <v>3122.92</v>
      </c>
      <c r="U66" s="51">
        <v>10052.959999999999</v>
      </c>
      <c r="V66" s="51">
        <v>70.13</v>
      </c>
      <c r="W66" s="51">
        <v>2288.46</v>
      </c>
      <c r="X66" s="53">
        <v>1398.77</v>
      </c>
      <c r="Y66" s="53">
        <v>2730.54</v>
      </c>
      <c r="Z66" s="53">
        <v>2765.51</v>
      </c>
      <c r="AA66" s="54">
        <f>SUM(T66:Z66)</f>
        <v>22429.29</v>
      </c>
      <c r="AB66" s="55">
        <v>2778.48</v>
      </c>
      <c r="AC66" s="53">
        <v>9747.9500000000007</v>
      </c>
      <c r="AD66" s="53">
        <v>70.13</v>
      </c>
      <c r="AE66" s="51">
        <v>1527.3</v>
      </c>
      <c r="AF66" s="51">
        <v>1398.77</v>
      </c>
      <c r="AG66" s="51">
        <v>2730.35</v>
      </c>
      <c r="AH66" s="51">
        <v>2765.51</v>
      </c>
      <c r="AI66" s="52">
        <f>SUM(AB66:AH66)</f>
        <v>21018.489999999998</v>
      </c>
      <c r="AJ66" s="50">
        <v>2778</v>
      </c>
      <c r="AK66" s="51">
        <v>9689</v>
      </c>
      <c r="AL66" s="51">
        <v>70</v>
      </c>
      <c r="AM66" s="51">
        <v>1527</v>
      </c>
      <c r="AN66" s="51">
        <v>1399</v>
      </c>
      <c r="AO66" s="51">
        <v>2730</v>
      </c>
      <c r="AP66" s="51">
        <v>2766</v>
      </c>
      <c r="AQ66" s="52">
        <f>SUM(AJ66:AP66)</f>
        <v>20959</v>
      </c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</row>
    <row r="67" spans="1:68" s="48" customFormat="1" ht="24" customHeight="1" x14ac:dyDescent="0.25">
      <c r="A67" s="161"/>
      <c r="C67" s="17" t="s">
        <v>19</v>
      </c>
      <c r="D67" s="21">
        <v>1537</v>
      </c>
      <c r="E67" s="22">
        <v>8109.7</v>
      </c>
      <c r="F67" s="22">
        <v>0</v>
      </c>
      <c r="G67" s="22">
        <v>1243</v>
      </c>
      <c r="H67" s="22">
        <v>728.3</v>
      </c>
      <c r="I67" s="22">
        <v>0</v>
      </c>
      <c r="J67" s="22">
        <v>2617</v>
      </c>
      <c r="K67" s="56">
        <f t="shared" ref="K67:K71" si="23">SUM(D67:J67)</f>
        <v>14235</v>
      </c>
      <c r="L67" s="21">
        <v>1537</v>
      </c>
      <c r="M67" s="22">
        <v>8109.7</v>
      </c>
      <c r="N67" s="22">
        <v>0</v>
      </c>
      <c r="O67" s="22">
        <v>1243</v>
      </c>
      <c r="P67" s="22">
        <v>728.3</v>
      </c>
      <c r="Q67" s="22">
        <v>0</v>
      </c>
      <c r="R67" s="22">
        <v>2617</v>
      </c>
      <c r="S67" s="56">
        <f t="shared" ref="S67:S71" si="24">SUM(L67:R67)</f>
        <v>14235</v>
      </c>
      <c r="T67" s="21">
        <v>1537</v>
      </c>
      <c r="U67" s="22">
        <v>8109.7</v>
      </c>
      <c r="V67" s="22">
        <v>0</v>
      </c>
      <c r="W67" s="22">
        <v>1243</v>
      </c>
      <c r="X67" s="19">
        <v>728.3</v>
      </c>
      <c r="Y67" s="19">
        <v>0</v>
      </c>
      <c r="Z67" s="19">
        <v>2617</v>
      </c>
      <c r="AA67" s="57">
        <f t="shared" ref="AA67:AA71" si="25">SUM(T67:Z67)</f>
        <v>14235</v>
      </c>
      <c r="AB67" s="18">
        <v>1537</v>
      </c>
      <c r="AC67" s="19">
        <v>8110</v>
      </c>
      <c r="AD67" s="19">
        <v>0</v>
      </c>
      <c r="AE67" s="22">
        <v>1243</v>
      </c>
      <c r="AF67" s="22">
        <v>728</v>
      </c>
      <c r="AG67" s="22">
        <v>0</v>
      </c>
      <c r="AH67" s="22">
        <v>2617</v>
      </c>
      <c r="AI67" s="56">
        <f t="shared" ref="AI67:AI71" si="26">SUM(AB67:AH67)</f>
        <v>14235</v>
      </c>
      <c r="AJ67" s="21">
        <v>1537</v>
      </c>
      <c r="AK67" s="22">
        <v>8110</v>
      </c>
      <c r="AL67" s="22">
        <v>0</v>
      </c>
      <c r="AM67" s="22">
        <v>1473</v>
      </c>
      <c r="AN67" s="22">
        <v>728</v>
      </c>
      <c r="AO67" s="22">
        <v>0</v>
      </c>
      <c r="AP67" s="22">
        <v>2617</v>
      </c>
      <c r="AQ67" s="56">
        <f t="shared" ref="AQ67:AQ71" si="27">SUM(AJ67:AP67)</f>
        <v>14465</v>
      </c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</row>
    <row r="68" spans="1:68" s="48" customFormat="1" ht="24" customHeight="1" x14ac:dyDescent="0.25">
      <c r="A68" s="161"/>
      <c r="C68" s="17" t="s">
        <v>20</v>
      </c>
      <c r="D68" s="21">
        <v>869.33</v>
      </c>
      <c r="E68" s="22">
        <v>2889.57</v>
      </c>
      <c r="F68" s="22">
        <v>0</v>
      </c>
      <c r="G68" s="22">
        <v>882.6</v>
      </c>
      <c r="H68" s="22">
        <v>437.33</v>
      </c>
      <c r="I68" s="22">
        <v>0</v>
      </c>
      <c r="J68" s="22">
        <v>898.52200000000005</v>
      </c>
      <c r="K68" s="56">
        <f t="shared" si="23"/>
        <v>5977.3519999999999</v>
      </c>
      <c r="L68" s="21">
        <v>869.33</v>
      </c>
      <c r="M68" s="22">
        <v>2890</v>
      </c>
      <c r="N68" s="22">
        <v>0</v>
      </c>
      <c r="O68" s="22">
        <v>883</v>
      </c>
      <c r="P68" s="22">
        <v>437</v>
      </c>
      <c r="Q68" s="22">
        <v>0</v>
      </c>
      <c r="R68" s="22">
        <v>899</v>
      </c>
      <c r="S68" s="56">
        <f t="shared" si="24"/>
        <v>5978.33</v>
      </c>
      <c r="T68" s="21">
        <v>869.33</v>
      </c>
      <c r="U68" s="22">
        <v>2889.57</v>
      </c>
      <c r="V68" s="22">
        <v>0</v>
      </c>
      <c r="W68" s="22">
        <v>1002.59</v>
      </c>
      <c r="X68" s="19">
        <v>437.32</v>
      </c>
      <c r="Y68" s="19">
        <v>0</v>
      </c>
      <c r="Z68" s="19">
        <v>898.52200000000005</v>
      </c>
      <c r="AA68" s="57">
        <f t="shared" si="25"/>
        <v>6097.3319999999994</v>
      </c>
      <c r="AB68" s="18">
        <v>869</v>
      </c>
      <c r="AC68" s="19">
        <v>2890</v>
      </c>
      <c r="AD68" s="19">
        <v>0</v>
      </c>
      <c r="AE68" s="22">
        <v>1003</v>
      </c>
      <c r="AF68" s="22">
        <v>437</v>
      </c>
      <c r="AG68" s="22">
        <v>0</v>
      </c>
      <c r="AH68" s="22">
        <v>899</v>
      </c>
      <c r="AI68" s="56">
        <f t="shared" si="26"/>
        <v>6098</v>
      </c>
      <c r="AJ68" s="21">
        <v>869</v>
      </c>
      <c r="AK68" s="22">
        <v>2994</v>
      </c>
      <c r="AL68" s="22">
        <v>0</v>
      </c>
      <c r="AM68" s="22">
        <v>1085</v>
      </c>
      <c r="AN68" s="22">
        <v>487</v>
      </c>
      <c r="AO68" s="22">
        <v>0</v>
      </c>
      <c r="AP68" s="22">
        <v>899</v>
      </c>
      <c r="AQ68" s="56">
        <f t="shared" si="27"/>
        <v>6334</v>
      </c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</row>
    <row r="69" spans="1:68" s="48" customFormat="1" ht="24" customHeight="1" x14ac:dyDescent="0.25">
      <c r="A69" s="161"/>
      <c r="C69" s="17" t="s">
        <v>21</v>
      </c>
      <c r="D69" s="21">
        <v>763</v>
      </c>
      <c r="E69" s="22">
        <v>1037.7</v>
      </c>
      <c r="F69" s="22">
        <v>0</v>
      </c>
      <c r="G69" s="22">
        <v>420</v>
      </c>
      <c r="H69" s="22">
        <v>230</v>
      </c>
      <c r="I69" s="22">
        <v>0</v>
      </c>
      <c r="J69" s="22">
        <v>0</v>
      </c>
      <c r="K69" s="56">
        <f t="shared" si="23"/>
        <v>2450.6999999999998</v>
      </c>
      <c r="L69" s="21">
        <v>763</v>
      </c>
      <c r="M69" s="22">
        <v>1038</v>
      </c>
      <c r="N69" s="22">
        <v>0</v>
      </c>
      <c r="O69" s="22">
        <v>420</v>
      </c>
      <c r="P69" s="22">
        <v>230</v>
      </c>
      <c r="Q69" s="22">
        <v>0</v>
      </c>
      <c r="R69" s="22">
        <v>0</v>
      </c>
      <c r="S69" s="56">
        <f t="shared" si="24"/>
        <v>2451</v>
      </c>
      <c r="T69" s="21">
        <v>763</v>
      </c>
      <c r="U69" s="22">
        <v>1038</v>
      </c>
      <c r="V69" s="22">
        <v>0</v>
      </c>
      <c r="W69" s="22">
        <v>420</v>
      </c>
      <c r="X69" s="19">
        <v>230</v>
      </c>
      <c r="Y69" s="19">
        <v>0</v>
      </c>
      <c r="Z69" s="19">
        <v>0</v>
      </c>
      <c r="AA69" s="57">
        <f t="shared" si="25"/>
        <v>2451</v>
      </c>
      <c r="AB69" s="18">
        <v>763</v>
      </c>
      <c r="AC69" s="19">
        <v>1038</v>
      </c>
      <c r="AD69" s="19">
        <v>0</v>
      </c>
      <c r="AE69" s="22">
        <v>420</v>
      </c>
      <c r="AF69" s="22">
        <v>230</v>
      </c>
      <c r="AG69" s="22">
        <v>0</v>
      </c>
      <c r="AH69" s="22">
        <v>0</v>
      </c>
      <c r="AI69" s="56">
        <f t="shared" si="26"/>
        <v>2451</v>
      </c>
      <c r="AJ69" s="21">
        <v>763</v>
      </c>
      <c r="AK69" s="22">
        <v>1038</v>
      </c>
      <c r="AL69" s="22">
        <v>0</v>
      </c>
      <c r="AM69" s="22">
        <v>455</v>
      </c>
      <c r="AN69" s="22">
        <v>230</v>
      </c>
      <c r="AO69" s="22">
        <v>0</v>
      </c>
      <c r="AP69" s="22">
        <v>132</v>
      </c>
      <c r="AQ69" s="56">
        <f t="shared" si="27"/>
        <v>2618</v>
      </c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</row>
    <row r="70" spans="1:68" s="48" customFormat="1" ht="24" customHeight="1" x14ac:dyDescent="0.25">
      <c r="A70" s="161"/>
      <c r="C70" s="17" t="s">
        <v>22</v>
      </c>
      <c r="D70" s="21">
        <v>79</v>
      </c>
      <c r="E70" s="22">
        <v>3378</v>
      </c>
      <c r="F70" s="22">
        <v>0</v>
      </c>
      <c r="G70" s="22">
        <v>316</v>
      </c>
      <c r="H70" s="22">
        <v>256.14999999999998</v>
      </c>
      <c r="I70" s="22">
        <v>0</v>
      </c>
      <c r="J70" s="22">
        <v>377.22</v>
      </c>
      <c r="K70" s="56">
        <f t="shared" si="23"/>
        <v>4406.37</v>
      </c>
      <c r="L70" s="21">
        <v>79</v>
      </c>
      <c r="M70" s="22">
        <v>3378</v>
      </c>
      <c r="N70" s="22">
        <v>0</v>
      </c>
      <c r="O70" s="22">
        <v>316</v>
      </c>
      <c r="P70" s="22">
        <v>256</v>
      </c>
      <c r="Q70" s="22">
        <v>0</v>
      </c>
      <c r="R70" s="22">
        <v>377</v>
      </c>
      <c r="S70" s="56">
        <f t="shared" si="24"/>
        <v>4406</v>
      </c>
      <c r="T70" s="21">
        <v>145.77000000000001</v>
      </c>
      <c r="U70" s="22">
        <v>3272</v>
      </c>
      <c r="V70" s="22">
        <v>0</v>
      </c>
      <c r="W70" s="22">
        <v>340.32</v>
      </c>
      <c r="X70" s="19">
        <v>256.14999999999998</v>
      </c>
      <c r="Y70" s="19">
        <v>0</v>
      </c>
      <c r="Z70" s="19">
        <v>377.22</v>
      </c>
      <c r="AA70" s="57">
        <f t="shared" si="25"/>
        <v>4391.46</v>
      </c>
      <c r="AB70" s="18">
        <v>146</v>
      </c>
      <c r="AC70" s="19">
        <v>3272</v>
      </c>
      <c r="AD70" s="19">
        <v>0</v>
      </c>
      <c r="AE70" s="22">
        <v>340</v>
      </c>
      <c r="AF70" s="22">
        <v>256</v>
      </c>
      <c r="AG70" s="22">
        <v>0</v>
      </c>
      <c r="AH70" s="22">
        <v>377</v>
      </c>
      <c r="AI70" s="56">
        <f t="shared" si="26"/>
        <v>4391</v>
      </c>
      <c r="AJ70" s="21">
        <v>813</v>
      </c>
      <c r="AK70" s="22">
        <v>3272</v>
      </c>
      <c r="AL70" s="22">
        <v>0</v>
      </c>
      <c r="AM70" s="22">
        <v>340</v>
      </c>
      <c r="AN70" s="22">
        <v>256</v>
      </c>
      <c r="AO70" s="22">
        <v>0</v>
      </c>
      <c r="AP70" s="22">
        <v>377</v>
      </c>
      <c r="AQ70" s="56">
        <f t="shared" si="27"/>
        <v>5058</v>
      </c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</row>
    <row r="71" spans="1:68" s="48" customFormat="1" ht="24" customHeight="1" thickBot="1" x14ac:dyDescent="0.3">
      <c r="A71" s="161"/>
      <c r="C71" s="26" t="s">
        <v>23</v>
      </c>
      <c r="D71" s="58">
        <v>1376</v>
      </c>
      <c r="E71" s="59">
        <v>3398.29</v>
      </c>
      <c r="F71" s="59">
        <v>0</v>
      </c>
      <c r="G71" s="59">
        <v>40</v>
      </c>
      <c r="H71" s="59">
        <v>576.38</v>
      </c>
      <c r="I71" s="59">
        <v>0</v>
      </c>
      <c r="J71" s="59">
        <v>419.37</v>
      </c>
      <c r="K71" s="60">
        <f t="shared" si="23"/>
        <v>5810.04</v>
      </c>
      <c r="L71" s="58">
        <v>1376</v>
      </c>
      <c r="M71" s="59">
        <v>3398</v>
      </c>
      <c r="N71" s="59">
        <v>0</v>
      </c>
      <c r="O71" s="59">
        <v>40</v>
      </c>
      <c r="P71" s="59">
        <v>576</v>
      </c>
      <c r="Q71" s="59">
        <v>0</v>
      </c>
      <c r="R71" s="59">
        <v>419</v>
      </c>
      <c r="S71" s="60">
        <f t="shared" si="24"/>
        <v>5809</v>
      </c>
      <c r="T71" s="58">
        <v>1376</v>
      </c>
      <c r="U71" s="59">
        <v>3398</v>
      </c>
      <c r="V71" s="59">
        <v>0</v>
      </c>
      <c r="W71" s="59">
        <v>40</v>
      </c>
      <c r="X71" s="61">
        <v>576</v>
      </c>
      <c r="Y71" s="61">
        <v>0</v>
      </c>
      <c r="Z71" s="61">
        <v>419</v>
      </c>
      <c r="AA71" s="62">
        <f t="shared" si="25"/>
        <v>5809</v>
      </c>
      <c r="AB71" s="63">
        <v>1376</v>
      </c>
      <c r="AC71" s="61">
        <v>3398</v>
      </c>
      <c r="AD71" s="61">
        <v>0</v>
      </c>
      <c r="AE71" s="59">
        <v>40</v>
      </c>
      <c r="AF71" s="59">
        <v>576</v>
      </c>
      <c r="AG71" s="59">
        <v>0</v>
      </c>
      <c r="AH71" s="59">
        <v>419</v>
      </c>
      <c r="AI71" s="60">
        <f t="shared" si="26"/>
        <v>5809</v>
      </c>
      <c r="AJ71" s="58">
        <v>1376</v>
      </c>
      <c r="AK71" s="59">
        <v>3398</v>
      </c>
      <c r="AL71" s="59">
        <v>0</v>
      </c>
      <c r="AM71" s="59">
        <v>40</v>
      </c>
      <c r="AN71" s="59">
        <v>576</v>
      </c>
      <c r="AO71" s="59">
        <v>0</v>
      </c>
      <c r="AP71" s="59">
        <v>419</v>
      </c>
      <c r="AQ71" s="60">
        <f t="shared" si="27"/>
        <v>5809</v>
      </c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</row>
    <row r="72" spans="1:68" s="48" customFormat="1" ht="24" customHeight="1" thickBot="1" x14ac:dyDescent="0.3">
      <c r="A72" s="161"/>
      <c r="C72" s="64" t="s">
        <v>37</v>
      </c>
      <c r="D72" s="31">
        <f>SUM(D66:D71)</f>
        <v>7554.3099999999995</v>
      </c>
      <c r="E72" s="32">
        <f t="shared" ref="E72:AQ72" si="28">SUM(E66:E71)</f>
        <v>28866.22</v>
      </c>
      <c r="F72" s="32">
        <f t="shared" si="28"/>
        <v>0</v>
      </c>
      <c r="G72" s="32">
        <f t="shared" si="28"/>
        <v>5203.43</v>
      </c>
      <c r="H72" s="32">
        <f t="shared" si="28"/>
        <v>3501.46</v>
      </c>
      <c r="I72" s="32">
        <f t="shared" si="28"/>
        <v>2730.54</v>
      </c>
      <c r="J72" s="32">
        <f t="shared" si="28"/>
        <v>7077.6220000000003</v>
      </c>
      <c r="K72" s="33">
        <f t="shared" si="28"/>
        <v>54933.582000000002</v>
      </c>
      <c r="L72" s="31">
        <f>SUM(L66:L71)</f>
        <v>7650.66</v>
      </c>
      <c r="M72" s="32">
        <f t="shared" si="28"/>
        <v>28866.66</v>
      </c>
      <c r="N72" s="32">
        <f t="shared" si="28"/>
        <v>0</v>
      </c>
      <c r="O72" s="32">
        <f t="shared" si="28"/>
        <v>5203.83</v>
      </c>
      <c r="P72" s="32">
        <f t="shared" si="28"/>
        <v>3500.6</v>
      </c>
      <c r="Q72" s="32">
        <f t="shared" si="28"/>
        <v>2730.54</v>
      </c>
      <c r="R72" s="32">
        <f t="shared" si="28"/>
        <v>7077.51</v>
      </c>
      <c r="S72" s="33">
        <f t="shared" si="28"/>
        <v>55029.8</v>
      </c>
      <c r="T72" s="31">
        <f>SUM(T66:T71)</f>
        <v>7814.02</v>
      </c>
      <c r="U72" s="32">
        <f t="shared" si="28"/>
        <v>28760.23</v>
      </c>
      <c r="V72" s="32">
        <f t="shared" si="28"/>
        <v>70.13</v>
      </c>
      <c r="W72" s="32">
        <f t="shared" si="28"/>
        <v>5334.37</v>
      </c>
      <c r="X72" s="32">
        <f t="shared" si="28"/>
        <v>3626.54</v>
      </c>
      <c r="Y72" s="32">
        <f t="shared" si="28"/>
        <v>2730.54</v>
      </c>
      <c r="Z72" s="32">
        <f t="shared" si="28"/>
        <v>7077.2520000000004</v>
      </c>
      <c r="AA72" s="32">
        <f t="shared" si="28"/>
        <v>55413.082000000002</v>
      </c>
      <c r="AB72" s="32">
        <f>SUM(AB66:AB71)</f>
        <v>7469.48</v>
      </c>
      <c r="AC72" s="32">
        <f t="shared" si="28"/>
        <v>28455.95</v>
      </c>
      <c r="AD72" s="32">
        <f t="shared" si="28"/>
        <v>70.13</v>
      </c>
      <c r="AE72" s="32">
        <f t="shared" si="28"/>
        <v>4573.3</v>
      </c>
      <c r="AF72" s="32">
        <f t="shared" si="28"/>
        <v>3625.77</v>
      </c>
      <c r="AG72" s="32">
        <f t="shared" si="28"/>
        <v>2730.35</v>
      </c>
      <c r="AH72" s="32">
        <f t="shared" si="28"/>
        <v>7077.51</v>
      </c>
      <c r="AI72" s="33">
        <f t="shared" si="28"/>
        <v>54002.49</v>
      </c>
      <c r="AJ72" s="31">
        <f>SUM(AJ66:AJ71)</f>
        <v>8136</v>
      </c>
      <c r="AK72" s="32">
        <f t="shared" si="28"/>
        <v>28501</v>
      </c>
      <c r="AL72" s="32">
        <f t="shared" si="28"/>
        <v>70</v>
      </c>
      <c r="AM72" s="32">
        <f t="shared" si="28"/>
        <v>4920</v>
      </c>
      <c r="AN72" s="32">
        <f t="shared" si="28"/>
        <v>3676</v>
      </c>
      <c r="AO72" s="32">
        <f t="shared" si="28"/>
        <v>2730</v>
      </c>
      <c r="AP72" s="32">
        <f t="shared" si="28"/>
        <v>7210</v>
      </c>
      <c r="AQ72" s="33">
        <f t="shared" si="28"/>
        <v>55243</v>
      </c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</row>
    <row r="73" spans="1:68" s="48" customFormat="1" ht="15.75" customHeight="1" thickBot="1" x14ac:dyDescent="0.3">
      <c r="A73" s="161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</row>
    <row r="74" spans="1:68" s="48" customFormat="1" ht="27" thickBot="1" x14ac:dyDescent="0.3">
      <c r="A74" s="161"/>
      <c r="C74" s="154" t="s">
        <v>38</v>
      </c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6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</row>
    <row r="75" spans="1:68" s="48" customFormat="1" ht="15.75" customHeight="1" thickBot="1" x14ac:dyDescent="0.3">
      <c r="A75" s="161"/>
      <c r="C75" s="146" t="s">
        <v>4</v>
      </c>
      <c r="D75" s="151" t="s">
        <v>5</v>
      </c>
      <c r="E75" s="152"/>
      <c r="F75" s="152"/>
      <c r="G75" s="153"/>
      <c r="H75" s="151" t="s">
        <v>6</v>
      </c>
      <c r="I75" s="152"/>
      <c r="J75" s="152"/>
      <c r="K75" s="153"/>
      <c r="L75" s="151" t="s">
        <v>7</v>
      </c>
      <c r="M75" s="152"/>
      <c r="N75" s="152"/>
      <c r="O75" s="153"/>
      <c r="P75" s="151" t="s">
        <v>8</v>
      </c>
      <c r="Q75" s="152"/>
      <c r="R75" s="152"/>
      <c r="S75" s="153"/>
      <c r="T75" s="151" t="s">
        <v>9</v>
      </c>
      <c r="U75" s="152"/>
      <c r="V75" s="152"/>
      <c r="W75" s="153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</row>
    <row r="76" spans="1:68" s="48" customFormat="1" ht="83.25" customHeight="1" thickBot="1" x14ac:dyDescent="0.3">
      <c r="A76" s="161"/>
      <c r="C76" s="147"/>
      <c r="D76" s="66" t="s">
        <v>27</v>
      </c>
      <c r="E76" s="67" t="s">
        <v>28</v>
      </c>
      <c r="F76" s="67" t="s">
        <v>29</v>
      </c>
      <c r="G76" s="68" t="s">
        <v>17</v>
      </c>
      <c r="H76" s="66" t="s">
        <v>27</v>
      </c>
      <c r="I76" s="67" t="s">
        <v>28</v>
      </c>
      <c r="J76" s="67" t="s">
        <v>29</v>
      </c>
      <c r="K76" s="68" t="s">
        <v>17</v>
      </c>
      <c r="L76" s="66" t="s">
        <v>27</v>
      </c>
      <c r="M76" s="67" t="s">
        <v>28</v>
      </c>
      <c r="N76" s="67" t="s">
        <v>29</v>
      </c>
      <c r="O76" s="8" t="s">
        <v>17</v>
      </c>
      <c r="P76" s="66" t="s">
        <v>27</v>
      </c>
      <c r="Q76" s="67" t="s">
        <v>28</v>
      </c>
      <c r="R76" s="67" t="s">
        <v>29</v>
      </c>
      <c r="S76" s="68" t="s">
        <v>17</v>
      </c>
      <c r="T76" s="66" t="s">
        <v>27</v>
      </c>
      <c r="U76" s="67" t="s">
        <v>39</v>
      </c>
      <c r="V76" s="67" t="s">
        <v>29</v>
      </c>
      <c r="W76" s="68" t="s">
        <v>17</v>
      </c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</row>
    <row r="77" spans="1:68" s="48" customFormat="1" ht="24" customHeight="1" x14ac:dyDescent="0.25">
      <c r="A77" s="161"/>
      <c r="C77" s="11" t="s">
        <v>18</v>
      </c>
      <c r="D77" s="36">
        <v>789.96</v>
      </c>
      <c r="E77" s="37">
        <v>0</v>
      </c>
      <c r="F77" s="37">
        <v>3838.63</v>
      </c>
      <c r="G77" s="69">
        <f>SUM(D77:F77)</f>
        <v>4628.59</v>
      </c>
      <c r="H77" s="36">
        <v>789.96</v>
      </c>
      <c r="I77" s="37">
        <v>194</v>
      </c>
      <c r="J77" s="37">
        <v>3838.63</v>
      </c>
      <c r="K77" s="69">
        <f>SUM(H77:J77)</f>
        <v>4822.59</v>
      </c>
      <c r="L77" s="36">
        <v>1044</v>
      </c>
      <c r="M77" s="37">
        <v>194</v>
      </c>
      <c r="N77" s="37">
        <v>3838.63</v>
      </c>
      <c r="O77" s="69">
        <f>SUM(L77:N77)</f>
        <v>5076.63</v>
      </c>
      <c r="P77" s="36">
        <v>1044</v>
      </c>
      <c r="Q77" s="37">
        <v>194</v>
      </c>
      <c r="R77" s="37">
        <v>5437.42</v>
      </c>
      <c r="S77" s="69">
        <f>SUM(P77:R77)</f>
        <v>6675.42</v>
      </c>
      <c r="T77" s="36">
        <v>1044</v>
      </c>
      <c r="U77" s="37">
        <v>253</v>
      </c>
      <c r="V77" s="37">
        <v>5437</v>
      </c>
      <c r="W77" s="69">
        <f>SUM(T77:V77)</f>
        <v>6734</v>
      </c>
      <c r="X77" s="65"/>
      <c r="Y77" s="65"/>
      <c r="Z77" s="65"/>
      <c r="AA77" s="70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</row>
    <row r="78" spans="1:68" s="48" customFormat="1" ht="24" customHeight="1" x14ac:dyDescent="0.25">
      <c r="A78" s="161"/>
      <c r="C78" s="17" t="s">
        <v>19</v>
      </c>
      <c r="D78" s="21">
        <v>815</v>
      </c>
      <c r="E78" s="22">
        <v>0</v>
      </c>
      <c r="F78" s="22">
        <v>4359.1000000000004</v>
      </c>
      <c r="G78" s="56">
        <f t="shared" ref="G78:G82" si="29">SUM(D78:F78)</f>
        <v>5174.1000000000004</v>
      </c>
      <c r="H78" s="21">
        <v>815</v>
      </c>
      <c r="I78" s="22">
        <v>0</v>
      </c>
      <c r="J78" s="22">
        <v>4359.1000000000004</v>
      </c>
      <c r="K78" s="56">
        <f t="shared" ref="K78:K82" si="30">SUM(H78:J78)</f>
        <v>5174.1000000000004</v>
      </c>
      <c r="L78" s="21">
        <v>815</v>
      </c>
      <c r="M78" s="22">
        <v>0</v>
      </c>
      <c r="N78" s="22">
        <v>4359</v>
      </c>
      <c r="O78" s="56">
        <f t="shared" ref="O78:O82" si="31">SUM(L78:N78)</f>
        <v>5174</v>
      </c>
      <c r="P78" s="21">
        <v>815</v>
      </c>
      <c r="Q78" s="22">
        <v>0</v>
      </c>
      <c r="R78" s="22">
        <v>4359</v>
      </c>
      <c r="S78" s="56">
        <f t="shared" ref="S78:S82" si="32">SUM(P78:R78)</f>
        <v>5174</v>
      </c>
      <c r="T78" s="21">
        <v>815</v>
      </c>
      <c r="U78" s="22">
        <v>472</v>
      </c>
      <c r="V78" s="22">
        <v>4359</v>
      </c>
      <c r="W78" s="56">
        <f t="shared" ref="W78:W82" si="33">SUM(T78:V78)</f>
        <v>5646</v>
      </c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</row>
    <row r="79" spans="1:68" s="48" customFormat="1" ht="24" customHeight="1" x14ac:dyDescent="0.25">
      <c r="A79" s="161"/>
      <c r="C79" s="17" t="s">
        <v>20</v>
      </c>
      <c r="D79" s="21">
        <v>109.99</v>
      </c>
      <c r="E79" s="22">
        <v>0</v>
      </c>
      <c r="F79" s="22">
        <v>1671.79</v>
      </c>
      <c r="G79" s="56">
        <f t="shared" si="29"/>
        <v>1781.78</v>
      </c>
      <c r="H79" s="21">
        <v>110</v>
      </c>
      <c r="I79" s="22">
        <v>0</v>
      </c>
      <c r="J79" s="22">
        <v>1672</v>
      </c>
      <c r="K79" s="56">
        <f t="shared" si="30"/>
        <v>1782</v>
      </c>
      <c r="L79" s="21">
        <v>110</v>
      </c>
      <c r="M79" s="22">
        <v>0</v>
      </c>
      <c r="N79" s="22">
        <v>1672</v>
      </c>
      <c r="O79" s="56">
        <f t="shared" si="31"/>
        <v>1782</v>
      </c>
      <c r="P79" s="21">
        <v>110</v>
      </c>
      <c r="Q79" s="22">
        <v>0</v>
      </c>
      <c r="R79" s="22">
        <v>1672</v>
      </c>
      <c r="S79" s="56">
        <f t="shared" si="32"/>
        <v>1782</v>
      </c>
      <c r="T79" s="21">
        <v>89</v>
      </c>
      <c r="U79" s="22">
        <v>0</v>
      </c>
      <c r="V79" s="22">
        <v>1582</v>
      </c>
      <c r="W79" s="56">
        <f t="shared" si="33"/>
        <v>1671</v>
      </c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</row>
    <row r="80" spans="1:68" s="48" customFormat="1" ht="24" customHeight="1" x14ac:dyDescent="0.25">
      <c r="A80" s="161"/>
      <c r="C80" s="17" t="s">
        <v>21</v>
      </c>
      <c r="D80" s="21">
        <v>103.89</v>
      </c>
      <c r="E80" s="22">
        <v>0</v>
      </c>
      <c r="F80" s="22">
        <v>807.91</v>
      </c>
      <c r="G80" s="56">
        <f t="shared" si="29"/>
        <v>911.8</v>
      </c>
      <c r="H80" s="21">
        <v>104</v>
      </c>
      <c r="I80" s="22">
        <v>0</v>
      </c>
      <c r="J80" s="22">
        <v>808</v>
      </c>
      <c r="K80" s="56">
        <f t="shared" si="30"/>
        <v>912</v>
      </c>
      <c r="L80" s="21">
        <v>104</v>
      </c>
      <c r="M80" s="22">
        <v>0</v>
      </c>
      <c r="N80" s="22">
        <v>808</v>
      </c>
      <c r="O80" s="56">
        <f t="shared" si="31"/>
        <v>912</v>
      </c>
      <c r="P80" s="21">
        <v>104</v>
      </c>
      <c r="Q80" s="22">
        <v>0</v>
      </c>
      <c r="R80" s="22">
        <v>808</v>
      </c>
      <c r="S80" s="56">
        <f t="shared" si="32"/>
        <v>912</v>
      </c>
      <c r="T80" s="21">
        <v>27</v>
      </c>
      <c r="U80" s="22">
        <v>104</v>
      </c>
      <c r="V80" s="22">
        <v>820</v>
      </c>
      <c r="W80" s="56">
        <f t="shared" si="33"/>
        <v>951</v>
      </c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</row>
    <row r="81" spans="1:68" s="48" customFormat="1" ht="24" customHeight="1" x14ac:dyDescent="0.25">
      <c r="A81" s="161"/>
      <c r="C81" s="17" t="s">
        <v>22</v>
      </c>
      <c r="D81" s="21">
        <v>115.41</v>
      </c>
      <c r="E81" s="22">
        <v>0</v>
      </c>
      <c r="F81" s="22">
        <v>1141.52</v>
      </c>
      <c r="G81" s="56">
        <f t="shared" si="29"/>
        <v>1256.93</v>
      </c>
      <c r="H81" s="21">
        <v>115</v>
      </c>
      <c r="I81" s="22">
        <v>0</v>
      </c>
      <c r="J81" s="22">
        <v>1142</v>
      </c>
      <c r="K81" s="56">
        <f t="shared" si="30"/>
        <v>1257</v>
      </c>
      <c r="L81" s="21">
        <v>173</v>
      </c>
      <c r="M81" s="22">
        <v>0</v>
      </c>
      <c r="N81" s="22">
        <v>1142</v>
      </c>
      <c r="O81" s="56">
        <f t="shared" si="31"/>
        <v>1315</v>
      </c>
      <c r="P81" s="21">
        <v>173</v>
      </c>
      <c r="Q81" s="22">
        <v>0</v>
      </c>
      <c r="R81" s="22">
        <v>1142</v>
      </c>
      <c r="S81" s="56">
        <f t="shared" si="32"/>
        <v>1315</v>
      </c>
      <c r="T81" s="21">
        <v>173</v>
      </c>
      <c r="U81" s="22">
        <v>0</v>
      </c>
      <c r="V81" s="22">
        <v>1209</v>
      </c>
      <c r="W81" s="56">
        <f t="shared" si="33"/>
        <v>1382</v>
      </c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</row>
    <row r="82" spans="1:68" s="48" customFormat="1" ht="24" customHeight="1" thickBot="1" x14ac:dyDescent="0.3">
      <c r="A82" s="161"/>
      <c r="C82" s="26" t="s">
        <v>23</v>
      </c>
      <c r="D82" s="27">
        <v>175</v>
      </c>
      <c r="E82" s="28">
        <v>0</v>
      </c>
      <c r="F82" s="28">
        <v>836.61</v>
      </c>
      <c r="G82" s="71">
        <f t="shared" si="29"/>
        <v>1011.61</v>
      </c>
      <c r="H82" s="27">
        <v>175</v>
      </c>
      <c r="I82" s="28">
        <v>0</v>
      </c>
      <c r="J82" s="28">
        <v>837</v>
      </c>
      <c r="K82" s="71">
        <f t="shared" si="30"/>
        <v>1012</v>
      </c>
      <c r="L82" s="27">
        <v>175</v>
      </c>
      <c r="M82" s="28">
        <v>0</v>
      </c>
      <c r="N82" s="28">
        <v>837</v>
      </c>
      <c r="O82" s="71">
        <f t="shared" si="31"/>
        <v>1012</v>
      </c>
      <c r="P82" s="27">
        <v>175</v>
      </c>
      <c r="Q82" s="28">
        <v>0</v>
      </c>
      <c r="R82" s="28">
        <v>837</v>
      </c>
      <c r="S82" s="71">
        <f t="shared" si="32"/>
        <v>1012</v>
      </c>
      <c r="T82" s="27">
        <v>175</v>
      </c>
      <c r="U82" s="28">
        <v>0</v>
      </c>
      <c r="V82" s="28">
        <v>837</v>
      </c>
      <c r="W82" s="71">
        <f t="shared" si="33"/>
        <v>1012</v>
      </c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</row>
    <row r="83" spans="1:68" s="48" customFormat="1" ht="24" customHeight="1" thickBot="1" x14ac:dyDescent="0.3">
      <c r="A83" s="161"/>
      <c r="C83" s="64" t="s">
        <v>37</v>
      </c>
      <c r="D83" s="31">
        <f t="shared" ref="D83:W83" si="34">SUM(D77:D82)</f>
        <v>2109.25</v>
      </c>
      <c r="E83" s="32">
        <f t="shared" si="34"/>
        <v>0</v>
      </c>
      <c r="F83" s="32">
        <f t="shared" si="34"/>
        <v>12655.560000000001</v>
      </c>
      <c r="G83" s="33">
        <f t="shared" si="34"/>
        <v>14764.810000000001</v>
      </c>
      <c r="H83" s="31">
        <f t="shared" si="34"/>
        <v>2108.96</v>
      </c>
      <c r="I83" s="32">
        <f t="shared" si="34"/>
        <v>194</v>
      </c>
      <c r="J83" s="32">
        <f>SUM(J77:J82)</f>
        <v>12656.73</v>
      </c>
      <c r="K83" s="33">
        <f t="shared" si="34"/>
        <v>14959.69</v>
      </c>
      <c r="L83" s="31">
        <f t="shared" si="34"/>
        <v>2421</v>
      </c>
      <c r="M83" s="32">
        <f t="shared" si="34"/>
        <v>194</v>
      </c>
      <c r="N83" s="32">
        <f t="shared" si="34"/>
        <v>12656.630000000001</v>
      </c>
      <c r="O83" s="33">
        <f t="shared" si="34"/>
        <v>15271.630000000001</v>
      </c>
      <c r="P83" s="31">
        <f t="shared" si="34"/>
        <v>2421</v>
      </c>
      <c r="Q83" s="32">
        <f t="shared" si="34"/>
        <v>194</v>
      </c>
      <c r="R83" s="32">
        <f t="shared" si="34"/>
        <v>14255.42</v>
      </c>
      <c r="S83" s="33">
        <f t="shared" si="34"/>
        <v>16870.419999999998</v>
      </c>
      <c r="T83" s="31">
        <f t="shared" si="34"/>
        <v>2323</v>
      </c>
      <c r="U83" s="32">
        <f t="shared" si="34"/>
        <v>829</v>
      </c>
      <c r="V83" s="32">
        <f t="shared" si="34"/>
        <v>14244</v>
      </c>
      <c r="W83" s="33">
        <f t="shared" si="34"/>
        <v>17396</v>
      </c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</row>
    <row r="84" spans="1:68" s="48" customFormat="1" ht="15.75" customHeight="1" thickBot="1" x14ac:dyDescent="0.3">
      <c r="A84" s="16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</row>
    <row r="85" spans="1:68" s="48" customFormat="1" ht="27" thickBot="1" x14ac:dyDescent="0.3">
      <c r="A85" s="161"/>
      <c r="C85" s="154" t="s">
        <v>40</v>
      </c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6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</row>
    <row r="86" spans="1:68" s="48" customFormat="1" ht="15.75" customHeight="1" thickBot="1" x14ac:dyDescent="0.3">
      <c r="A86" s="161"/>
      <c r="C86" s="146" t="s">
        <v>4</v>
      </c>
      <c r="D86" s="157" t="s">
        <v>5</v>
      </c>
      <c r="E86" s="158"/>
      <c r="F86" s="159"/>
      <c r="G86" s="157" t="s">
        <v>6</v>
      </c>
      <c r="H86" s="158"/>
      <c r="I86" s="159"/>
      <c r="J86" s="157" t="s">
        <v>7</v>
      </c>
      <c r="K86" s="158"/>
      <c r="L86" s="159"/>
      <c r="M86" s="157" t="s">
        <v>8</v>
      </c>
      <c r="N86" s="158"/>
      <c r="O86" s="159"/>
      <c r="P86" s="157" t="s">
        <v>9</v>
      </c>
      <c r="Q86" s="158"/>
      <c r="R86" s="159"/>
      <c r="S86" s="5"/>
      <c r="T86" s="5"/>
      <c r="U86" s="5"/>
      <c r="V86" s="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</row>
    <row r="87" spans="1:68" s="48" customFormat="1" ht="89.25" customHeight="1" thickBot="1" x14ac:dyDescent="0.3">
      <c r="A87" s="161"/>
      <c r="C87" s="147"/>
      <c r="D87" s="72" t="s">
        <v>31</v>
      </c>
      <c r="E87" s="73" t="s">
        <v>32</v>
      </c>
      <c r="F87" s="74" t="s">
        <v>41</v>
      </c>
      <c r="G87" s="72" t="s">
        <v>31</v>
      </c>
      <c r="H87" s="73" t="s">
        <v>32</v>
      </c>
      <c r="I87" s="74" t="s">
        <v>41</v>
      </c>
      <c r="J87" s="72" t="s">
        <v>31</v>
      </c>
      <c r="K87" s="73" t="s">
        <v>32</v>
      </c>
      <c r="L87" s="74" t="s">
        <v>41</v>
      </c>
      <c r="M87" s="72" t="s">
        <v>31</v>
      </c>
      <c r="N87" s="73" t="s">
        <v>32</v>
      </c>
      <c r="O87" s="74" t="s">
        <v>41</v>
      </c>
      <c r="P87" s="72" t="s">
        <v>31</v>
      </c>
      <c r="Q87" s="73" t="s">
        <v>32</v>
      </c>
      <c r="R87" s="74" t="s">
        <v>41</v>
      </c>
      <c r="S87" s="5"/>
      <c r="T87" s="5"/>
      <c r="U87" s="5"/>
      <c r="V87" s="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</row>
    <row r="88" spans="1:68" s="48" customFormat="1" ht="24" customHeight="1" x14ac:dyDescent="0.25">
      <c r="A88" s="161"/>
      <c r="C88" s="11" t="s">
        <v>18</v>
      </c>
      <c r="D88" s="50">
        <v>1327.04</v>
      </c>
      <c r="E88" s="51">
        <v>131947.29999999999</v>
      </c>
      <c r="F88" s="52">
        <f>SUM(C88:E88)</f>
        <v>133274.34</v>
      </c>
      <c r="G88" s="50">
        <v>1327.04</v>
      </c>
      <c r="H88" s="51">
        <v>131947.29999999999</v>
      </c>
      <c r="I88" s="52">
        <f>G88+H88</f>
        <v>133274.34</v>
      </c>
      <c r="J88" s="50">
        <v>1404</v>
      </c>
      <c r="K88" s="51">
        <v>131947</v>
      </c>
      <c r="L88" s="52">
        <f>J88+K88</f>
        <v>133351</v>
      </c>
      <c r="M88" s="50">
        <v>1404</v>
      </c>
      <c r="N88" s="51">
        <v>131947</v>
      </c>
      <c r="O88" s="52">
        <f>M88+N88</f>
        <v>133351</v>
      </c>
      <c r="P88" s="50">
        <v>1404</v>
      </c>
      <c r="Q88" s="51">
        <v>131947</v>
      </c>
      <c r="R88" s="52">
        <f>P88+Q88</f>
        <v>133351</v>
      </c>
      <c r="S88" s="5"/>
      <c r="T88" s="5"/>
      <c r="U88" s="5"/>
      <c r="V88" s="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</row>
    <row r="89" spans="1:68" s="48" customFormat="1" ht="24" customHeight="1" x14ac:dyDescent="0.25">
      <c r="A89" s="161"/>
      <c r="C89" s="17" t="s">
        <v>19</v>
      </c>
      <c r="D89" s="21">
        <v>1226.0999999999999</v>
      </c>
      <c r="E89" s="22">
        <v>15317.95</v>
      </c>
      <c r="F89" s="56">
        <f t="shared" ref="F89:F93" si="35">SUM(C89:E89)</f>
        <v>16544.05</v>
      </c>
      <c r="G89" s="21">
        <v>1226</v>
      </c>
      <c r="H89" s="22">
        <v>15318</v>
      </c>
      <c r="I89" s="56">
        <f t="shared" ref="I89:I93" si="36">G89+H89</f>
        <v>16544</v>
      </c>
      <c r="J89" s="21">
        <v>1226</v>
      </c>
      <c r="K89" s="22">
        <v>15318</v>
      </c>
      <c r="L89" s="56">
        <f t="shared" ref="L89:L93" si="37">J89+K89</f>
        <v>16544</v>
      </c>
      <c r="M89" s="21">
        <v>1226</v>
      </c>
      <c r="N89" s="22">
        <v>15318</v>
      </c>
      <c r="O89" s="56">
        <f t="shared" ref="O89:O93" si="38">M89+N89</f>
        <v>16544</v>
      </c>
      <c r="P89" s="21">
        <v>1226</v>
      </c>
      <c r="Q89" s="22">
        <v>15318</v>
      </c>
      <c r="R89" s="56">
        <f t="shared" ref="R89:R93" si="39">P89+Q89</f>
        <v>16544</v>
      </c>
      <c r="S89" s="5"/>
      <c r="T89" s="5"/>
      <c r="U89" s="5"/>
      <c r="V89" s="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</row>
    <row r="90" spans="1:68" s="48" customFormat="1" ht="24" customHeight="1" x14ac:dyDescent="0.25">
      <c r="A90" s="161"/>
      <c r="C90" s="17" t="s">
        <v>20</v>
      </c>
      <c r="D90" s="21">
        <v>376.35</v>
      </c>
      <c r="E90" s="22">
        <v>11021.68</v>
      </c>
      <c r="F90" s="56">
        <f t="shared" si="35"/>
        <v>11398.03</v>
      </c>
      <c r="G90" s="21">
        <v>376</v>
      </c>
      <c r="H90" s="22">
        <v>11022</v>
      </c>
      <c r="I90" s="56">
        <f t="shared" si="36"/>
        <v>11398</v>
      </c>
      <c r="J90" s="21">
        <v>366</v>
      </c>
      <c r="K90" s="22">
        <v>10442</v>
      </c>
      <c r="L90" s="56">
        <f t="shared" si="37"/>
        <v>10808</v>
      </c>
      <c r="M90" s="21">
        <v>366</v>
      </c>
      <c r="N90" s="22">
        <v>10442</v>
      </c>
      <c r="O90" s="56">
        <f t="shared" si="38"/>
        <v>10808</v>
      </c>
      <c r="P90" s="21">
        <v>525</v>
      </c>
      <c r="Q90" s="22">
        <v>10442</v>
      </c>
      <c r="R90" s="56">
        <f t="shared" si="39"/>
        <v>10967</v>
      </c>
      <c r="S90" s="5"/>
      <c r="T90" s="5"/>
      <c r="U90" s="5"/>
      <c r="V90" s="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</row>
    <row r="91" spans="1:68" s="48" customFormat="1" ht="24" customHeight="1" x14ac:dyDescent="0.25">
      <c r="A91" s="161"/>
      <c r="C91" s="17" t="s">
        <v>21</v>
      </c>
      <c r="D91" s="21">
        <v>826</v>
      </c>
      <c r="E91" s="22">
        <v>6786</v>
      </c>
      <c r="F91" s="56">
        <f t="shared" si="35"/>
        <v>7612</v>
      </c>
      <c r="G91" s="21">
        <v>826</v>
      </c>
      <c r="H91" s="22">
        <v>6786</v>
      </c>
      <c r="I91" s="56">
        <f t="shared" si="36"/>
        <v>7612</v>
      </c>
      <c r="J91" s="21">
        <v>826</v>
      </c>
      <c r="K91" s="22">
        <v>6786</v>
      </c>
      <c r="L91" s="56">
        <f t="shared" si="37"/>
        <v>7612</v>
      </c>
      <c r="M91" s="21">
        <v>826</v>
      </c>
      <c r="N91" s="22">
        <v>6786</v>
      </c>
      <c r="O91" s="56">
        <f t="shared" si="38"/>
        <v>7612</v>
      </c>
      <c r="P91" s="21">
        <v>826</v>
      </c>
      <c r="Q91" s="22">
        <v>6786</v>
      </c>
      <c r="R91" s="56">
        <f t="shared" si="39"/>
        <v>7612</v>
      </c>
      <c r="S91" s="5"/>
      <c r="T91" s="5"/>
      <c r="U91" s="5"/>
      <c r="V91" s="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</row>
    <row r="92" spans="1:68" s="48" customFormat="1" ht="24" customHeight="1" x14ac:dyDescent="0.25">
      <c r="A92" s="161"/>
      <c r="C92" s="17" t="s">
        <v>22</v>
      </c>
      <c r="D92" s="21">
        <v>659</v>
      </c>
      <c r="E92" s="22">
        <v>0</v>
      </c>
      <c r="F92" s="56">
        <f t="shared" si="35"/>
        <v>659</v>
      </c>
      <c r="G92" s="21">
        <v>659</v>
      </c>
      <c r="H92" s="22">
        <v>0</v>
      </c>
      <c r="I92" s="56">
        <f t="shared" si="36"/>
        <v>659</v>
      </c>
      <c r="J92" s="21">
        <v>659</v>
      </c>
      <c r="K92" s="22">
        <v>0</v>
      </c>
      <c r="L92" s="56">
        <f t="shared" si="37"/>
        <v>659</v>
      </c>
      <c r="M92" s="21">
        <v>659</v>
      </c>
      <c r="N92" s="22">
        <v>0</v>
      </c>
      <c r="O92" s="56">
        <f t="shared" si="38"/>
        <v>659</v>
      </c>
      <c r="P92" s="21">
        <v>659</v>
      </c>
      <c r="Q92" s="22">
        <v>0</v>
      </c>
      <c r="R92" s="56">
        <f t="shared" si="39"/>
        <v>659</v>
      </c>
      <c r="S92" s="5"/>
      <c r="T92" s="5"/>
      <c r="U92" s="5"/>
      <c r="V92" s="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</row>
    <row r="93" spans="1:68" s="48" customFormat="1" ht="24" customHeight="1" thickBot="1" x14ac:dyDescent="0.3">
      <c r="A93" s="161"/>
      <c r="C93" s="26" t="s">
        <v>23</v>
      </c>
      <c r="D93" s="58">
        <v>574</v>
      </c>
      <c r="E93" s="59">
        <v>5335</v>
      </c>
      <c r="F93" s="60">
        <f t="shared" si="35"/>
        <v>5909</v>
      </c>
      <c r="G93" s="58">
        <v>574</v>
      </c>
      <c r="H93" s="59">
        <v>5335</v>
      </c>
      <c r="I93" s="60">
        <f t="shared" si="36"/>
        <v>5909</v>
      </c>
      <c r="J93" s="58">
        <v>574</v>
      </c>
      <c r="K93" s="59">
        <v>5335</v>
      </c>
      <c r="L93" s="60">
        <f t="shared" si="37"/>
        <v>5909</v>
      </c>
      <c r="M93" s="58">
        <v>574</v>
      </c>
      <c r="N93" s="59">
        <v>5335</v>
      </c>
      <c r="O93" s="60">
        <f t="shared" si="38"/>
        <v>5909</v>
      </c>
      <c r="P93" s="58">
        <v>574</v>
      </c>
      <c r="Q93" s="59">
        <v>5335</v>
      </c>
      <c r="R93" s="60">
        <f t="shared" si="39"/>
        <v>5909</v>
      </c>
      <c r="S93" s="5"/>
      <c r="T93" s="5"/>
      <c r="U93" s="5"/>
      <c r="V93" s="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</row>
    <row r="94" spans="1:68" s="48" customFormat="1" ht="24" customHeight="1" thickBot="1" x14ac:dyDescent="0.3">
      <c r="A94" s="161"/>
      <c r="C94" s="64" t="s">
        <v>37</v>
      </c>
      <c r="D94" s="31">
        <f t="shared" ref="D94:R94" si="40">SUM(D88:D93)</f>
        <v>4988.49</v>
      </c>
      <c r="E94" s="32">
        <f t="shared" si="40"/>
        <v>170407.93</v>
      </c>
      <c r="F94" s="33">
        <f t="shared" si="40"/>
        <v>175396.41999999998</v>
      </c>
      <c r="G94" s="31">
        <f t="shared" si="40"/>
        <v>4988.04</v>
      </c>
      <c r="H94" s="32">
        <f t="shared" si="40"/>
        <v>170408.3</v>
      </c>
      <c r="I94" s="33">
        <f t="shared" si="40"/>
        <v>175396.34</v>
      </c>
      <c r="J94" s="31">
        <f t="shared" si="40"/>
        <v>5055</v>
      </c>
      <c r="K94" s="32">
        <f t="shared" si="40"/>
        <v>169828</v>
      </c>
      <c r="L94" s="33">
        <f t="shared" si="40"/>
        <v>174883</v>
      </c>
      <c r="M94" s="31">
        <f t="shared" si="40"/>
        <v>5055</v>
      </c>
      <c r="N94" s="32">
        <f t="shared" si="40"/>
        <v>169828</v>
      </c>
      <c r="O94" s="33">
        <f t="shared" si="40"/>
        <v>174883</v>
      </c>
      <c r="P94" s="31">
        <f t="shared" si="40"/>
        <v>5214</v>
      </c>
      <c r="Q94" s="32">
        <f t="shared" si="40"/>
        <v>169828</v>
      </c>
      <c r="R94" s="33">
        <f t="shared" si="40"/>
        <v>175042</v>
      </c>
      <c r="S94" s="5"/>
      <c r="T94" s="5"/>
      <c r="U94" s="5"/>
      <c r="V94" s="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</row>
    <row r="95" spans="1:68" s="48" customFormat="1" ht="15.75" customHeight="1" thickBot="1" x14ac:dyDescent="0.3">
      <c r="A95" s="161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</row>
    <row r="96" spans="1:68" s="48" customFormat="1" ht="27" thickBot="1" x14ac:dyDescent="0.3">
      <c r="A96" s="161"/>
      <c r="C96" s="143" t="s">
        <v>42</v>
      </c>
      <c r="D96" s="144"/>
      <c r="E96" s="144"/>
      <c r="F96" s="144"/>
      <c r="G96" s="144"/>
      <c r="H96" s="145"/>
      <c r="I96" s="5"/>
      <c r="J96" s="5"/>
      <c r="K96" s="5"/>
      <c r="L96" s="5"/>
      <c r="M96" s="5"/>
      <c r="N96" s="5"/>
      <c r="O96" s="5"/>
      <c r="P96" s="5"/>
      <c r="Q96" s="5"/>
      <c r="R96" s="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</row>
    <row r="97" spans="1:64" s="48" customFormat="1" ht="15.75" customHeight="1" thickBot="1" x14ac:dyDescent="0.3">
      <c r="A97" s="161"/>
      <c r="C97" s="146" t="s">
        <v>4</v>
      </c>
      <c r="D97" s="75" t="s">
        <v>5</v>
      </c>
      <c r="E97" s="76" t="s">
        <v>6</v>
      </c>
      <c r="F97" s="76" t="s">
        <v>7</v>
      </c>
      <c r="G97" s="76" t="s">
        <v>8</v>
      </c>
      <c r="H97" s="77" t="s">
        <v>9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</row>
    <row r="98" spans="1:64" s="48" customFormat="1" ht="84" customHeight="1" thickBot="1" x14ac:dyDescent="0.3">
      <c r="A98" s="161"/>
      <c r="C98" s="147"/>
      <c r="D98" s="6" t="s">
        <v>34</v>
      </c>
      <c r="E98" s="7" t="s">
        <v>34</v>
      </c>
      <c r="F98" s="7" t="s">
        <v>34</v>
      </c>
      <c r="G98" s="7" t="s">
        <v>34</v>
      </c>
      <c r="H98" s="8" t="s">
        <v>34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</row>
    <row r="99" spans="1:64" s="48" customFormat="1" ht="24" customHeight="1" x14ac:dyDescent="0.25">
      <c r="A99" s="161"/>
      <c r="C99" s="78" t="s">
        <v>18</v>
      </c>
      <c r="D99" s="44">
        <v>53762</v>
      </c>
      <c r="E99" s="37">
        <v>53762</v>
      </c>
      <c r="F99" s="37">
        <v>53762</v>
      </c>
      <c r="G99" s="37">
        <v>53761</v>
      </c>
      <c r="H99" s="38">
        <v>53761</v>
      </c>
      <c r="I99" s="5"/>
      <c r="J99" s="5"/>
      <c r="K99" s="5"/>
      <c r="L99" s="5"/>
      <c r="M99" s="5"/>
      <c r="N99" s="5"/>
      <c r="O99" s="5"/>
      <c r="P99" s="5"/>
      <c r="Q99" s="5"/>
      <c r="R99" s="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</row>
    <row r="100" spans="1:64" s="48" customFormat="1" ht="24" customHeight="1" x14ac:dyDescent="0.25">
      <c r="A100" s="161"/>
      <c r="C100" s="78" t="s">
        <v>19</v>
      </c>
      <c r="D100" s="45">
        <v>19443</v>
      </c>
      <c r="E100" s="22">
        <v>19443</v>
      </c>
      <c r="F100" s="22">
        <v>19443</v>
      </c>
      <c r="G100" s="22">
        <v>19443</v>
      </c>
      <c r="H100" s="23">
        <v>19443</v>
      </c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</row>
    <row r="101" spans="1:64" s="48" customFormat="1" ht="24" customHeight="1" x14ac:dyDescent="0.25">
      <c r="A101" s="161"/>
      <c r="C101" s="78" t="s">
        <v>20</v>
      </c>
      <c r="D101" s="45">
        <v>86267</v>
      </c>
      <c r="E101" s="22">
        <v>86267</v>
      </c>
      <c r="F101" s="22">
        <v>86267</v>
      </c>
      <c r="G101" s="22">
        <v>86267</v>
      </c>
      <c r="H101" s="23">
        <v>86267</v>
      </c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</row>
    <row r="102" spans="1:64" s="48" customFormat="1" ht="24" customHeight="1" x14ac:dyDescent="0.25">
      <c r="A102" s="161"/>
      <c r="C102" s="78" t="s">
        <v>21</v>
      </c>
      <c r="D102" s="45">
        <v>785</v>
      </c>
      <c r="E102" s="22">
        <v>785</v>
      </c>
      <c r="F102" s="22">
        <v>785</v>
      </c>
      <c r="G102" s="22">
        <v>785</v>
      </c>
      <c r="H102" s="23">
        <v>785</v>
      </c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</row>
    <row r="103" spans="1:64" s="48" customFormat="1" ht="24" customHeight="1" x14ac:dyDescent="0.25">
      <c r="A103" s="161"/>
      <c r="C103" s="78" t="s">
        <v>22</v>
      </c>
      <c r="D103" s="45">
        <v>2187</v>
      </c>
      <c r="E103" s="22">
        <v>2187</v>
      </c>
      <c r="F103" s="22">
        <v>2187</v>
      </c>
      <c r="G103" s="22">
        <v>2187</v>
      </c>
      <c r="H103" s="23">
        <v>2187</v>
      </c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</row>
    <row r="104" spans="1:64" s="48" customFormat="1" ht="24" customHeight="1" thickBot="1" x14ac:dyDescent="0.3">
      <c r="A104" s="161"/>
      <c r="C104" s="78" t="s">
        <v>23</v>
      </c>
      <c r="D104" s="46">
        <v>0</v>
      </c>
      <c r="E104" s="28">
        <v>0</v>
      </c>
      <c r="F104" s="28">
        <v>0</v>
      </c>
      <c r="G104" s="28">
        <v>0</v>
      </c>
      <c r="H104" s="29">
        <v>0</v>
      </c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</row>
    <row r="105" spans="1:64" s="48" customFormat="1" ht="24" customHeight="1" thickBot="1" x14ac:dyDescent="0.3">
      <c r="A105" s="161"/>
      <c r="C105" s="64" t="s">
        <v>37</v>
      </c>
      <c r="D105" s="31">
        <f>SUM(D99:D104)</f>
        <v>162444</v>
      </c>
      <c r="E105" s="32">
        <f t="shared" ref="E105:H105" si="41">SUM(E99:E104)</f>
        <v>162444</v>
      </c>
      <c r="F105" s="32">
        <f t="shared" si="41"/>
        <v>162444</v>
      </c>
      <c r="G105" s="32">
        <f t="shared" si="41"/>
        <v>162443</v>
      </c>
      <c r="H105" s="33">
        <f t="shared" si="41"/>
        <v>162443</v>
      </c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</row>
    <row r="106" spans="1:64" s="48" customFormat="1" ht="15.75" customHeight="1" x14ac:dyDescent="0.25"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</row>
    <row r="107" spans="1:64" ht="15.75" x14ac:dyDescent="0.25">
      <c r="C107" s="79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</row>
    <row r="108" spans="1:64" ht="15.75" thickBot="1" x14ac:dyDescent="0.3"/>
    <row r="109" spans="1:64" ht="28.5" customHeight="1" x14ac:dyDescent="0.25">
      <c r="C109" s="148" t="s">
        <v>43</v>
      </c>
      <c r="D109" s="150" t="s">
        <v>5</v>
      </c>
      <c r="E109" s="141"/>
      <c r="F109" s="141"/>
      <c r="G109" s="142"/>
      <c r="H109" s="141" t="s">
        <v>6</v>
      </c>
      <c r="I109" s="141"/>
      <c r="J109" s="141"/>
      <c r="K109" s="142"/>
      <c r="L109" s="141" t="s">
        <v>7</v>
      </c>
      <c r="M109" s="141"/>
      <c r="N109" s="141"/>
      <c r="O109" s="142"/>
      <c r="P109" s="133" t="s">
        <v>8</v>
      </c>
      <c r="Q109" s="134"/>
      <c r="R109" s="134"/>
      <c r="S109" s="135"/>
      <c r="T109" s="133" t="s">
        <v>9</v>
      </c>
      <c r="U109" s="134"/>
      <c r="V109" s="134"/>
      <c r="W109" s="135"/>
    </row>
    <row r="110" spans="1:64" ht="47.25" customHeight="1" thickBot="1" x14ac:dyDescent="0.3">
      <c r="C110" s="149"/>
      <c r="D110" s="81" t="s">
        <v>44</v>
      </c>
      <c r="E110" s="82" t="s">
        <v>45</v>
      </c>
      <c r="F110" s="83" t="s">
        <v>46</v>
      </c>
      <c r="G110" s="84" t="s">
        <v>47</v>
      </c>
      <c r="H110" s="83" t="s">
        <v>44</v>
      </c>
      <c r="I110" s="82" t="s">
        <v>45</v>
      </c>
      <c r="J110" s="83" t="s">
        <v>46</v>
      </c>
      <c r="K110" s="84" t="s">
        <v>47</v>
      </c>
      <c r="L110" s="83" t="s">
        <v>44</v>
      </c>
      <c r="M110" s="82" t="s">
        <v>45</v>
      </c>
      <c r="N110" s="83" t="s">
        <v>48</v>
      </c>
      <c r="O110" s="84" t="s">
        <v>47</v>
      </c>
      <c r="P110" s="83" t="s">
        <v>44</v>
      </c>
      <c r="Q110" s="82" t="s">
        <v>45</v>
      </c>
      <c r="R110" s="83" t="s">
        <v>46</v>
      </c>
      <c r="S110" s="84" t="s">
        <v>47</v>
      </c>
      <c r="T110" s="83" t="s">
        <v>44</v>
      </c>
      <c r="U110" s="82" t="s">
        <v>45</v>
      </c>
      <c r="V110" s="83" t="s">
        <v>46</v>
      </c>
      <c r="W110" s="84" t="s">
        <v>47</v>
      </c>
    </row>
    <row r="111" spans="1:64" ht="24" customHeight="1" x14ac:dyDescent="0.25">
      <c r="C111" s="85" t="s">
        <v>49</v>
      </c>
      <c r="D111" s="86">
        <v>12313</v>
      </c>
      <c r="E111" s="87">
        <f>D99+F88+G77+K66</f>
        <v>213719.05</v>
      </c>
      <c r="F111" s="87">
        <f>F88+G77+K66</f>
        <v>159957.04999999999</v>
      </c>
      <c r="G111" s="88">
        <f>F111/D111</f>
        <v>12.990907983432145</v>
      </c>
      <c r="H111" s="87">
        <v>12066</v>
      </c>
      <c r="I111" s="87">
        <f>E99+I88+K77+S66</f>
        <v>214009.4</v>
      </c>
      <c r="J111" s="87">
        <f>I88+K77+S66</f>
        <v>160247.4</v>
      </c>
      <c r="K111" s="88">
        <f>J111/H111</f>
        <v>13.280905022376926</v>
      </c>
      <c r="L111" s="87">
        <v>12202</v>
      </c>
      <c r="M111" s="87">
        <f>F99+L88+O77+AA66</f>
        <v>214618.92</v>
      </c>
      <c r="N111" s="87">
        <f>L88+O77+AA66</f>
        <v>160856.92000000001</v>
      </c>
      <c r="O111" s="88">
        <f>N111/L111</f>
        <v>13.182832322570071</v>
      </c>
      <c r="P111" s="87">
        <v>12187</v>
      </c>
      <c r="Q111" s="87">
        <f>G99+O88+S77+AI66</f>
        <v>214805.91</v>
      </c>
      <c r="R111" s="87">
        <f>O88+S77+AI66</f>
        <v>161044.91</v>
      </c>
      <c r="S111" s="88">
        <f>R111/P111</f>
        <v>13.214483465988348</v>
      </c>
      <c r="T111" s="87">
        <v>12319</v>
      </c>
      <c r="U111" s="87">
        <f>H99+R88+W77+AQ66</f>
        <v>214805</v>
      </c>
      <c r="V111" s="87">
        <f>R88+W77+AQ66</f>
        <v>161044</v>
      </c>
      <c r="W111" s="88">
        <f>V111/T111</f>
        <v>13.072814351814271</v>
      </c>
    </row>
    <row r="112" spans="1:64" ht="24" customHeight="1" x14ac:dyDescent="0.25">
      <c r="C112" s="89" t="s">
        <v>19</v>
      </c>
      <c r="D112" s="90">
        <v>6225</v>
      </c>
      <c r="E112" s="91">
        <f>D100+F89+G78+K67</f>
        <v>55396.15</v>
      </c>
      <c r="F112" s="87">
        <f t="shared" ref="F112:F115" si="42">F89+G78+K67</f>
        <v>35953.15</v>
      </c>
      <c r="G112" s="88">
        <f t="shared" ref="G112:G115" si="43">F112/D112</f>
        <v>5.7756064257028115</v>
      </c>
      <c r="H112" s="91">
        <v>6100</v>
      </c>
      <c r="I112" s="87">
        <f t="shared" ref="I112:I115" si="44">E100+I89+K78+S67</f>
        <v>55396.1</v>
      </c>
      <c r="J112" s="87">
        <f t="shared" ref="J112:J115" si="45">I89+K78+S67</f>
        <v>35953.1</v>
      </c>
      <c r="K112" s="88">
        <f t="shared" ref="K112:K115" si="46">J112/H112</f>
        <v>5.8939508196721313</v>
      </c>
      <c r="L112" s="91">
        <v>6298</v>
      </c>
      <c r="M112" s="87">
        <f t="shared" ref="M112:M115" si="47">F100+L89+O78+AA67</f>
        <v>55396</v>
      </c>
      <c r="N112" s="87">
        <f t="shared" ref="N112:N115" si="48">L89+O78+AA67</f>
        <v>35953</v>
      </c>
      <c r="O112" s="88">
        <f t="shared" ref="O112:O115" si="49">N112/L112</f>
        <v>5.7086376627500792</v>
      </c>
      <c r="P112" s="91">
        <v>6070</v>
      </c>
      <c r="Q112" s="87">
        <f t="shared" ref="Q112:Q115" si="50">G100+O89+S78+AI67</f>
        <v>55396</v>
      </c>
      <c r="R112" s="87">
        <f t="shared" ref="R112:R115" si="51">O89+S78+AI67</f>
        <v>35953</v>
      </c>
      <c r="S112" s="88">
        <f t="shared" ref="S112:S114" si="52">R112/P112</f>
        <v>5.923064250411862</v>
      </c>
      <c r="T112" s="87">
        <v>6363</v>
      </c>
      <c r="U112" s="87">
        <f t="shared" ref="U112:U115" si="53">H100+R89+W78+AQ67</f>
        <v>56098</v>
      </c>
      <c r="V112" s="87">
        <f t="shared" ref="V112:V115" si="54">R89+W78+AQ67</f>
        <v>36655</v>
      </c>
      <c r="W112" s="88">
        <f t="shared" ref="W112:W115" si="55">V112/T112</f>
        <v>5.7606474933207608</v>
      </c>
    </row>
    <row r="113" spans="3:25" ht="24" customHeight="1" x14ac:dyDescent="0.25">
      <c r="C113" s="89" t="s">
        <v>20</v>
      </c>
      <c r="D113" s="90">
        <v>4139</v>
      </c>
      <c r="E113" s="91">
        <f>D101+F90+G79+K68</f>
        <v>105424.162</v>
      </c>
      <c r="F113" s="87">
        <f t="shared" si="42"/>
        <v>19157.162</v>
      </c>
      <c r="G113" s="88">
        <f t="shared" si="43"/>
        <v>4.6284517999516792</v>
      </c>
      <c r="H113" s="91">
        <v>4136</v>
      </c>
      <c r="I113" s="87">
        <f t="shared" si="44"/>
        <v>105425.33</v>
      </c>
      <c r="J113" s="87">
        <f t="shared" si="45"/>
        <v>19158.330000000002</v>
      </c>
      <c r="K113" s="88">
        <f t="shared" si="46"/>
        <v>4.6320913926499037</v>
      </c>
      <c r="L113" s="91">
        <v>4316</v>
      </c>
      <c r="M113" s="87">
        <f t="shared" si="47"/>
        <v>104954.33199999999</v>
      </c>
      <c r="N113" s="87">
        <f t="shared" si="48"/>
        <v>18687.331999999999</v>
      </c>
      <c r="O113" s="88">
        <f t="shared" si="49"/>
        <v>4.3297803521779423</v>
      </c>
      <c r="P113" s="91">
        <v>4329</v>
      </c>
      <c r="Q113" s="87">
        <f t="shared" si="50"/>
        <v>104955</v>
      </c>
      <c r="R113" s="87">
        <f t="shared" si="51"/>
        <v>18688</v>
      </c>
      <c r="S113" s="88">
        <f t="shared" si="52"/>
        <v>4.3169323169323173</v>
      </c>
      <c r="T113" s="87">
        <v>4480</v>
      </c>
      <c r="U113" s="87">
        <f t="shared" si="53"/>
        <v>105239</v>
      </c>
      <c r="V113" s="87">
        <f t="shared" si="54"/>
        <v>18972</v>
      </c>
      <c r="W113" s="88">
        <f t="shared" si="55"/>
        <v>4.2348214285714283</v>
      </c>
    </row>
    <row r="114" spans="3:25" ht="24" customHeight="1" x14ac:dyDescent="0.25">
      <c r="C114" s="89" t="s">
        <v>21</v>
      </c>
      <c r="D114" s="90">
        <v>779</v>
      </c>
      <c r="E114" s="91">
        <f>D102+F91+G80+K69</f>
        <v>11759.5</v>
      </c>
      <c r="F114" s="87">
        <f t="shared" si="42"/>
        <v>10974.5</v>
      </c>
      <c r="G114" s="88">
        <f t="shared" si="43"/>
        <v>14.087933247753529</v>
      </c>
      <c r="H114" s="91">
        <v>736</v>
      </c>
      <c r="I114" s="87">
        <f t="shared" si="44"/>
        <v>11760</v>
      </c>
      <c r="J114" s="87">
        <f t="shared" si="45"/>
        <v>10975</v>
      </c>
      <c r="K114" s="88">
        <f t="shared" si="46"/>
        <v>14.911684782608695</v>
      </c>
      <c r="L114" s="91">
        <v>732</v>
      </c>
      <c r="M114" s="87">
        <f t="shared" si="47"/>
        <v>11760</v>
      </c>
      <c r="N114" s="87">
        <f t="shared" si="48"/>
        <v>10975</v>
      </c>
      <c r="O114" s="88">
        <f t="shared" si="49"/>
        <v>14.993169398907105</v>
      </c>
      <c r="P114" s="91">
        <v>700</v>
      </c>
      <c r="Q114" s="87">
        <f t="shared" si="50"/>
        <v>11760</v>
      </c>
      <c r="R114" s="87">
        <f t="shared" si="51"/>
        <v>10975</v>
      </c>
      <c r="S114" s="88">
        <f t="shared" si="52"/>
        <v>15.678571428571429</v>
      </c>
      <c r="T114" s="87">
        <v>683</v>
      </c>
      <c r="U114" s="87">
        <f t="shared" si="53"/>
        <v>11966</v>
      </c>
      <c r="V114" s="87">
        <f t="shared" si="54"/>
        <v>11181</v>
      </c>
      <c r="W114" s="88">
        <f t="shared" si="55"/>
        <v>16.370424597364568</v>
      </c>
    </row>
    <row r="115" spans="3:25" ht="24" customHeight="1" thickBot="1" x14ac:dyDescent="0.3">
      <c r="C115" s="92" t="s">
        <v>22</v>
      </c>
      <c r="D115" s="93">
        <v>3259</v>
      </c>
      <c r="E115" s="94">
        <f>D103+F92+G81+K70</f>
        <v>8509.2999999999993</v>
      </c>
      <c r="F115" s="87">
        <f t="shared" si="42"/>
        <v>6322.3</v>
      </c>
      <c r="G115" s="88">
        <f t="shared" si="43"/>
        <v>1.9399509051856398</v>
      </c>
      <c r="H115" s="94">
        <v>3187</v>
      </c>
      <c r="I115" s="87">
        <f t="shared" si="44"/>
        <v>8509</v>
      </c>
      <c r="J115" s="87">
        <f t="shared" si="45"/>
        <v>6322</v>
      </c>
      <c r="K115" s="88">
        <f t="shared" si="46"/>
        <v>1.9836837150925635</v>
      </c>
      <c r="L115" s="94">
        <v>3340</v>
      </c>
      <c r="M115" s="87">
        <f t="shared" si="47"/>
        <v>8552.4599999999991</v>
      </c>
      <c r="N115" s="87">
        <f t="shared" si="48"/>
        <v>6365.46</v>
      </c>
      <c r="O115" s="88">
        <f t="shared" si="49"/>
        <v>1.9058263473053891</v>
      </c>
      <c r="P115" s="94">
        <v>3313</v>
      </c>
      <c r="Q115" s="87">
        <f t="shared" si="50"/>
        <v>8552</v>
      </c>
      <c r="R115" s="87">
        <f t="shared" si="51"/>
        <v>6365</v>
      </c>
      <c r="S115" s="88">
        <f>R115/P115</f>
        <v>1.9212194385753094</v>
      </c>
      <c r="T115" s="87">
        <v>3555</v>
      </c>
      <c r="U115" s="87">
        <f t="shared" si="53"/>
        <v>9286</v>
      </c>
      <c r="V115" s="87">
        <f t="shared" si="54"/>
        <v>7099</v>
      </c>
      <c r="W115" s="88">
        <f t="shared" si="55"/>
        <v>1.9969057665260197</v>
      </c>
    </row>
    <row r="116" spans="3:25" ht="24" customHeight="1" thickBot="1" x14ac:dyDescent="0.3">
      <c r="C116" s="95" t="s">
        <v>50</v>
      </c>
      <c r="D116" s="34">
        <f>SUM(D111:D115)</f>
        <v>26715</v>
      </c>
      <c r="E116" s="32">
        <f>SUM(E111:E115)</f>
        <v>394808.16200000001</v>
      </c>
      <c r="F116" s="32">
        <f>SUM(F111:F115)</f>
        <v>232364.16199999998</v>
      </c>
      <c r="G116" s="96">
        <f>F116/D116</f>
        <v>8.6978911472955254</v>
      </c>
      <c r="H116" s="32">
        <f>SUM(H111:H115)</f>
        <v>26225</v>
      </c>
      <c r="I116" s="32">
        <f>SUM(I111:I115)</f>
        <v>395099.83</v>
      </c>
      <c r="J116" s="32">
        <f>SUM(J111:J115)</f>
        <v>232655.83000000002</v>
      </c>
      <c r="K116" s="96">
        <f>J116/H116</f>
        <v>8.871528312678743</v>
      </c>
      <c r="L116" s="32">
        <f>SUM(L111:L115)</f>
        <v>26888</v>
      </c>
      <c r="M116" s="32">
        <f>SUM(M111:M115)</f>
        <v>395281.71200000006</v>
      </c>
      <c r="N116" s="32">
        <f>SUM(N111:N115)</f>
        <v>232837.712</v>
      </c>
      <c r="O116" s="96">
        <f>N116/L116</f>
        <v>8.65954001785183</v>
      </c>
      <c r="P116" s="32">
        <f>SUM(P111:P115)</f>
        <v>26599</v>
      </c>
      <c r="Q116" s="32">
        <f>SUM(Q111:Q115)</f>
        <v>395468.91000000003</v>
      </c>
      <c r="R116" s="32">
        <f>SUM(R111:R115)</f>
        <v>233025.91</v>
      </c>
      <c r="S116" s="96">
        <f>R116/P116</f>
        <v>8.7607019060866946</v>
      </c>
      <c r="T116" s="32">
        <f>SUM(T111:T115)</f>
        <v>27400</v>
      </c>
      <c r="U116" s="32">
        <f>SUM(U111:U115)+M121</f>
        <v>410124</v>
      </c>
      <c r="V116" s="32">
        <f>SUM(V111:V115)</f>
        <v>234951</v>
      </c>
      <c r="W116" s="97">
        <f>V116/T116</f>
        <v>8.5748540145985395</v>
      </c>
    </row>
    <row r="117" spans="3:25" x14ac:dyDescent="0.25"/>
    <row r="118" spans="3:25" ht="15.75" thickBot="1" x14ac:dyDescent="0.3"/>
    <row r="119" spans="3:25" ht="23.25" customHeight="1" thickBot="1" x14ac:dyDescent="0.3">
      <c r="C119" s="136" t="s">
        <v>51</v>
      </c>
      <c r="D119" s="139" t="s">
        <v>5</v>
      </c>
      <c r="E119" s="140"/>
      <c r="F119" s="139" t="s">
        <v>6</v>
      </c>
      <c r="G119" s="140"/>
      <c r="H119" s="139" t="s">
        <v>7</v>
      </c>
      <c r="I119" s="140"/>
      <c r="J119" s="139" t="s">
        <v>8</v>
      </c>
      <c r="K119" s="140"/>
      <c r="L119" s="139" t="s">
        <v>9</v>
      </c>
      <c r="M119" s="140"/>
      <c r="O119" s="98"/>
    </row>
    <row r="120" spans="3:25" ht="18" thickBot="1" x14ac:dyDescent="0.3">
      <c r="C120" s="137"/>
      <c r="D120" s="99" t="s">
        <v>44</v>
      </c>
      <c r="E120" s="100" t="s">
        <v>45</v>
      </c>
      <c r="F120" s="99" t="s">
        <v>44</v>
      </c>
      <c r="G120" s="100" t="s">
        <v>45</v>
      </c>
      <c r="H120" s="99" t="s">
        <v>44</v>
      </c>
      <c r="I120" s="100" t="s">
        <v>52</v>
      </c>
      <c r="J120" s="99" t="s">
        <v>44</v>
      </c>
      <c r="K120" s="100" t="s">
        <v>52</v>
      </c>
      <c r="L120" s="99" t="s">
        <v>44</v>
      </c>
      <c r="M120" s="100" t="s">
        <v>45</v>
      </c>
      <c r="O120" s="98"/>
      <c r="S120" s="98"/>
    </row>
    <row r="121" spans="3:25" ht="24" customHeight="1" thickBot="1" x14ac:dyDescent="0.3">
      <c r="C121" s="138"/>
      <c r="D121" s="101">
        <v>6512</v>
      </c>
      <c r="E121" s="102">
        <f>F93+G82+K71</f>
        <v>12730.65</v>
      </c>
      <c r="F121" s="101">
        <v>6506</v>
      </c>
      <c r="G121" s="102">
        <f>I93+K82+S71</f>
        <v>12730</v>
      </c>
      <c r="H121" s="101">
        <v>6676</v>
      </c>
      <c r="I121" s="102">
        <f>L93+O82+AA71</f>
        <v>12730</v>
      </c>
      <c r="J121" s="101">
        <v>6909</v>
      </c>
      <c r="K121" s="102">
        <f>O93+S82+AI71</f>
        <v>12730</v>
      </c>
      <c r="L121" s="101">
        <v>6696</v>
      </c>
      <c r="M121" s="102">
        <f>R93+W82+AQ71</f>
        <v>12730</v>
      </c>
    </row>
    <row r="122" spans="3:25" x14ac:dyDescent="0.25"/>
    <row r="123" spans="3:25" ht="15.75" thickBot="1" x14ac:dyDescent="0.3"/>
    <row r="124" spans="3:25" ht="21.75" customHeight="1" thickBot="1" x14ac:dyDescent="0.3">
      <c r="C124" s="127" t="s">
        <v>53</v>
      </c>
      <c r="D124" s="128"/>
      <c r="E124" s="99" t="s">
        <v>5</v>
      </c>
      <c r="F124" s="103" t="s">
        <v>6</v>
      </c>
      <c r="G124" s="103" t="s">
        <v>7</v>
      </c>
      <c r="H124" s="103" t="s">
        <v>8</v>
      </c>
      <c r="I124" s="104" t="s">
        <v>9</v>
      </c>
    </row>
    <row r="125" spans="3:25" ht="24" customHeight="1" thickBot="1" x14ac:dyDescent="0.3">
      <c r="C125" s="129"/>
      <c r="D125" s="130"/>
      <c r="E125" s="105">
        <f>F116+E121</f>
        <v>245094.81199999998</v>
      </c>
      <c r="F125" s="106">
        <f>G121+J116</f>
        <v>245385.83000000002</v>
      </c>
      <c r="G125" s="106">
        <f>I121+N116</f>
        <v>245567.712</v>
      </c>
      <c r="H125" s="106">
        <f>K121+R116</f>
        <v>245755.91</v>
      </c>
      <c r="I125" s="107">
        <f>M121+V116</f>
        <v>247681</v>
      </c>
    </row>
    <row r="126" spans="3:25" x14ac:dyDescent="0.25">
      <c r="N126" s="98"/>
    </row>
    <row r="127" spans="3:25" ht="15.75" thickBot="1" x14ac:dyDescent="0.3"/>
    <row r="128" spans="3:25" ht="26.25" customHeight="1" thickBot="1" x14ac:dyDescent="0.3">
      <c r="C128" s="131" t="s">
        <v>54</v>
      </c>
      <c r="D128" s="123" t="s">
        <v>5</v>
      </c>
      <c r="E128" s="124"/>
      <c r="F128" s="124"/>
      <c r="G128" s="125"/>
      <c r="H128" s="123" t="s">
        <v>6</v>
      </c>
      <c r="I128" s="124"/>
      <c r="J128" s="124"/>
      <c r="K128" s="125"/>
      <c r="L128" s="123" t="s">
        <v>7</v>
      </c>
      <c r="M128" s="124"/>
      <c r="N128" s="124"/>
      <c r="O128" s="125"/>
      <c r="P128" s="123" t="s">
        <v>8</v>
      </c>
      <c r="Q128" s="124"/>
      <c r="R128" s="124"/>
      <c r="S128" s="125"/>
      <c r="T128" s="123" t="s">
        <v>9</v>
      </c>
      <c r="U128" s="124"/>
      <c r="V128" s="124"/>
      <c r="W128" s="125"/>
      <c r="X128" s="126"/>
      <c r="Y128" s="126"/>
    </row>
    <row r="129" spans="1:25" ht="93" customHeight="1" thickBot="1" x14ac:dyDescent="0.3">
      <c r="C129" s="132"/>
      <c r="D129" s="75" t="s">
        <v>55</v>
      </c>
      <c r="E129" s="108" t="s">
        <v>56</v>
      </c>
      <c r="F129" s="108" t="s">
        <v>34</v>
      </c>
      <c r="G129" s="109" t="s">
        <v>57</v>
      </c>
      <c r="H129" s="75" t="s">
        <v>55</v>
      </c>
      <c r="I129" s="108" t="s">
        <v>56</v>
      </c>
      <c r="J129" s="108" t="s">
        <v>34</v>
      </c>
      <c r="K129" s="109" t="s">
        <v>57</v>
      </c>
      <c r="L129" s="75" t="s">
        <v>55</v>
      </c>
      <c r="M129" s="108" t="s">
        <v>56</v>
      </c>
      <c r="N129" s="108" t="s">
        <v>34</v>
      </c>
      <c r="O129" s="109" t="s">
        <v>57</v>
      </c>
      <c r="P129" s="75" t="s">
        <v>55</v>
      </c>
      <c r="Q129" s="108" t="s">
        <v>56</v>
      </c>
      <c r="R129" s="108" t="s">
        <v>34</v>
      </c>
      <c r="S129" s="109" t="s">
        <v>57</v>
      </c>
      <c r="T129" s="75" t="s">
        <v>55</v>
      </c>
      <c r="U129" s="108" t="s">
        <v>56</v>
      </c>
      <c r="V129" s="108" t="s">
        <v>34</v>
      </c>
      <c r="W129" s="109" t="s">
        <v>57</v>
      </c>
      <c r="X129" s="110"/>
      <c r="Y129" s="110"/>
    </row>
    <row r="130" spans="1:25" ht="24" customHeight="1" x14ac:dyDescent="0.25">
      <c r="C130" s="111" t="s">
        <v>18</v>
      </c>
      <c r="D130" s="112">
        <f>K21</f>
        <v>294</v>
      </c>
      <c r="E130" s="113">
        <f>G32</f>
        <v>236</v>
      </c>
      <c r="F130" s="113">
        <f>D54</f>
        <v>18</v>
      </c>
      <c r="G130" s="114">
        <f>F43</f>
        <v>437</v>
      </c>
      <c r="H130" s="112">
        <f>S21</f>
        <v>295</v>
      </c>
      <c r="I130" s="113">
        <f>K32</f>
        <v>237</v>
      </c>
      <c r="J130" s="113">
        <f>E54</f>
        <v>18</v>
      </c>
      <c r="K130" s="114">
        <f>I43</f>
        <v>437</v>
      </c>
      <c r="L130" s="112">
        <f>AA21</f>
        <v>292</v>
      </c>
      <c r="M130" s="113">
        <f>O32</f>
        <v>237</v>
      </c>
      <c r="N130" s="113">
        <f>F54</f>
        <v>18</v>
      </c>
      <c r="O130" s="114">
        <f>L43</f>
        <v>433</v>
      </c>
      <c r="P130" s="112">
        <f>AI21</f>
        <v>287</v>
      </c>
      <c r="Q130" s="113">
        <f>S32</f>
        <v>237</v>
      </c>
      <c r="R130" s="113">
        <f>G54</f>
        <v>18</v>
      </c>
      <c r="S130" s="114">
        <f>O43</f>
        <v>433</v>
      </c>
      <c r="T130" s="112">
        <f>AQ21</f>
        <v>284</v>
      </c>
      <c r="U130" s="113">
        <f>W32</f>
        <v>240</v>
      </c>
      <c r="V130" s="113">
        <f>H54</f>
        <v>18</v>
      </c>
      <c r="W130" s="114">
        <f>R43</f>
        <v>433</v>
      </c>
      <c r="X130" s="115"/>
      <c r="Y130" s="115"/>
    </row>
    <row r="131" spans="1:25" ht="24" customHeight="1" x14ac:dyDescent="0.25">
      <c r="C131" s="111" t="s">
        <v>19</v>
      </c>
      <c r="D131" s="116">
        <f>K22</f>
        <v>213</v>
      </c>
      <c r="E131" s="117">
        <f>G33</f>
        <v>130</v>
      </c>
      <c r="F131" s="117">
        <f>D55</f>
        <v>19</v>
      </c>
      <c r="G131" s="118">
        <f>F44</f>
        <v>157</v>
      </c>
      <c r="H131" s="116">
        <f>S22</f>
        <v>213</v>
      </c>
      <c r="I131" s="117">
        <f>K33</f>
        <v>130</v>
      </c>
      <c r="J131" s="117">
        <f>E55</f>
        <v>19</v>
      </c>
      <c r="K131" s="118">
        <f>I44</f>
        <v>157</v>
      </c>
      <c r="L131" s="116">
        <f>AA22</f>
        <v>213</v>
      </c>
      <c r="M131" s="117">
        <f>O33</f>
        <v>21</v>
      </c>
      <c r="N131" s="117">
        <f>F55</f>
        <v>19</v>
      </c>
      <c r="O131" s="118">
        <f>L44</f>
        <v>157</v>
      </c>
      <c r="P131" s="116">
        <f>AI22</f>
        <v>214</v>
      </c>
      <c r="Q131" s="117">
        <f>S33</f>
        <v>130</v>
      </c>
      <c r="R131" s="117">
        <f>G55</f>
        <v>19</v>
      </c>
      <c r="S131" s="118">
        <f>O44</f>
        <v>157</v>
      </c>
      <c r="T131" s="116">
        <f>AQ22</f>
        <v>216</v>
      </c>
      <c r="U131" s="117">
        <f>W33</f>
        <v>136</v>
      </c>
      <c r="V131" s="117">
        <f>H55</f>
        <v>19</v>
      </c>
      <c r="W131" s="118">
        <f>R44</f>
        <v>157</v>
      </c>
      <c r="X131" s="115"/>
      <c r="Y131" s="115"/>
    </row>
    <row r="132" spans="1:25" ht="24" customHeight="1" x14ac:dyDescent="0.25">
      <c r="C132" s="111" t="s">
        <v>20</v>
      </c>
      <c r="D132" s="116">
        <f>K23</f>
        <v>85</v>
      </c>
      <c r="E132" s="117">
        <f>G34</f>
        <v>1</v>
      </c>
      <c r="F132" s="117">
        <f>D56</f>
        <v>6</v>
      </c>
      <c r="G132" s="118">
        <f>F45</f>
        <v>21</v>
      </c>
      <c r="H132" s="116">
        <f>S23</f>
        <v>85</v>
      </c>
      <c r="I132" s="117">
        <f>K34</f>
        <v>1</v>
      </c>
      <c r="J132" s="117">
        <f>E56</f>
        <v>6</v>
      </c>
      <c r="K132" s="118">
        <f>I45</f>
        <v>21</v>
      </c>
      <c r="L132" s="116">
        <f>AA23</f>
        <v>85</v>
      </c>
      <c r="M132" s="117">
        <f>O34</f>
        <v>1</v>
      </c>
      <c r="N132" s="117">
        <f>F56</f>
        <v>6</v>
      </c>
      <c r="O132" s="118">
        <f>L45</f>
        <v>21</v>
      </c>
      <c r="P132" s="116">
        <f>AI23</f>
        <v>85</v>
      </c>
      <c r="Q132" s="117">
        <f>S34</f>
        <v>1</v>
      </c>
      <c r="R132" s="117">
        <f>G56</f>
        <v>6</v>
      </c>
      <c r="S132" s="118">
        <f>O45</f>
        <v>21</v>
      </c>
      <c r="T132" s="116">
        <f>AQ23</f>
        <v>89</v>
      </c>
      <c r="U132" s="117">
        <f>W34</f>
        <v>48</v>
      </c>
      <c r="V132" s="117">
        <f>H56</f>
        <v>6</v>
      </c>
      <c r="W132" s="118">
        <f>R45</f>
        <v>23</v>
      </c>
      <c r="X132" s="115"/>
      <c r="Y132" s="115"/>
    </row>
    <row r="133" spans="1:25" ht="24" customHeight="1" x14ac:dyDescent="0.25">
      <c r="C133" s="111" t="s">
        <v>21</v>
      </c>
      <c r="D133" s="116">
        <f>K24</f>
        <v>29</v>
      </c>
      <c r="E133" s="117">
        <f>G35</f>
        <v>32</v>
      </c>
      <c r="F133" s="117">
        <f>D57</f>
        <v>2</v>
      </c>
      <c r="G133" s="118">
        <f>F46</f>
        <v>4</v>
      </c>
      <c r="H133" s="116">
        <f>S24</f>
        <v>29</v>
      </c>
      <c r="I133" s="117">
        <f>K35</f>
        <v>32</v>
      </c>
      <c r="J133" s="117">
        <f>E57</f>
        <v>2</v>
      </c>
      <c r="K133" s="118">
        <f>I46</f>
        <v>4</v>
      </c>
      <c r="L133" s="116">
        <f>AA24</f>
        <v>29</v>
      </c>
      <c r="M133" s="117">
        <f>O35</f>
        <v>32</v>
      </c>
      <c r="N133" s="117">
        <f>F57</f>
        <v>2</v>
      </c>
      <c r="O133" s="118">
        <f>L46</f>
        <v>4</v>
      </c>
      <c r="P133" s="116">
        <f>AI24</f>
        <v>29</v>
      </c>
      <c r="Q133" s="117">
        <f>S35</f>
        <v>33</v>
      </c>
      <c r="R133" s="117">
        <f>G57</f>
        <v>3</v>
      </c>
      <c r="S133" s="118">
        <f>O46</f>
        <v>3</v>
      </c>
      <c r="T133" s="116">
        <f>AQ24</f>
        <v>30</v>
      </c>
      <c r="U133" s="117">
        <f>W35</f>
        <v>33</v>
      </c>
      <c r="V133" s="117">
        <f>H57</f>
        <v>3</v>
      </c>
      <c r="W133" s="118">
        <f>R46</f>
        <v>3</v>
      </c>
      <c r="X133" s="115"/>
      <c r="Y133" s="115"/>
    </row>
    <row r="134" spans="1:25" ht="24" customHeight="1" thickBot="1" x14ac:dyDescent="0.3">
      <c r="C134" s="111" t="s">
        <v>22</v>
      </c>
      <c r="D134" s="119">
        <f>K25</f>
        <v>71</v>
      </c>
      <c r="E134" s="120">
        <f>G36</f>
        <v>55</v>
      </c>
      <c r="F134" s="120">
        <f>D58</f>
        <v>4</v>
      </c>
      <c r="G134" s="121">
        <f>F47</f>
        <v>4</v>
      </c>
      <c r="H134" s="119">
        <f>S25</f>
        <v>78</v>
      </c>
      <c r="I134" s="120">
        <f>K36</f>
        <v>55</v>
      </c>
      <c r="J134" s="120">
        <f>E58</f>
        <v>4</v>
      </c>
      <c r="K134" s="121">
        <f>I47</f>
        <v>4</v>
      </c>
      <c r="L134" s="119">
        <f>AA25</f>
        <v>82</v>
      </c>
      <c r="M134" s="120">
        <f>O36</f>
        <v>56</v>
      </c>
      <c r="N134" s="120">
        <f>F58</f>
        <v>4</v>
      </c>
      <c r="O134" s="121">
        <f>L47</f>
        <v>4</v>
      </c>
      <c r="P134" s="119">
        <f>AI25</f>
        <v>82</v>
      </c>
      <c r="Q134" s="120">
        <f>S36</f>
        <v>56</v>
      </c>
      <c r="R134" s="120">
        <f>G58</f>
        <v>4</v>
      </c>
      <c r="S134" s="121">
        <f>O47</f>
        <v>4</v>
      </c>
      <c r="T134" s="119">
        <f>AQ25</f>
        <v>86</v>
      </c>
      <c r="U134" s="120">
        <f>W36</f>
        <v>62</v>
      </c>
      <c r="V134" s="120">
        <f>H58</f>
        <v>4</v>
      </c>
      <c r="W134" s="121">
        <f>R47</f>
        <v>4</v>
      </c>
      <c r="X134" s="115"/>
      <c r="Y134" s="115"/>
    </row>
    <row r="135" spans="1:25" ht="24" customHeight="1" thickBot="1" x14ac:dyDescent="0.3">
      <c r="C135" s="95" t="s">
        <v>50</v>
      </c>
      <c r="D135" s="31">
        <f t="shared" ref="D135:W135" si="56">SUM(D130:D134)</f>
        <v>692</v>
      </c>
      <c r="E135" s="32">
        <f t="shared" si="56"/>
        <v>454</v>
      </c>
      <c r="F135" s="32">
        <f t="shared" si="56"/>
        <v>49</v>
      </c>
      <c r="G135" s="33">
        <f t="shared" si="56"/>
        <v>623</v>
      </c>
      <c r="H135" s="31">
        <f t="shared" si="56"/>
        <v>700</v>
      </c>
      <c r="I135" s="32">
        <f t="shared" si="56"/>
        <v>455</v>
      </c>
      <c r="J135" s="32">
        <f t="shared" si="56"/>
        <v>49</v>
      </c>
      <c r="K135" s="33">
        <f t="shared" si="56"/>
        <v>623</v>
      </c>
      <c r="L135" s="31">
        <f t="shared" si="56"/>
        <v>701</v>
      </c>
      <c r="M135" s="32">
        <f t="shared" si="56"/>
        <v>347</v>
      </c>
      <c r="N135" s="32">
        <f t="shared" si="56"/>
        <v>49</v>
      </c>
      <c r="O135" s="33">
        <f t="shared" si="56"/>
        <v>619</v>
      </c>
      <c r="P135" s="31">
        <f t="shared" si="56"/>
        <v>697</v>
      </c>
      <c r="Q135" s="32">
        <f t="shared" si="56"/>
        <v>457</v>
      </c>
      <c r="R135" s="32">
        <f t="shared" si="56"/>
        <v>50</v>
      </c>
      <c r="S135" s="33">
        <f t="shared" si="56"/>
        <v>618</v>
      </c>
      <c r="T135" s="31">
        <f t="shared" si="56"/>
        <v>705</v>
      </c>
      <c r="U135" s="32">
        <f t="shared" si="56"/>
        <v>519</v>
      </c>
      <c r="V135" s="32">
        <f t="shared" si="56"/>
        <v>50</v>
      </c>
      <c r="W135" s="33">
        <f t="shared" si="56"/>
        <v>620</v>
      </c>
      <c r="X135" s="122"/>
      <c r="Y135" s="122"/>
    </row>
    <row r="136" spans="1:25" x14ac:dyDescent="0.25"/>
    <row r="137" spans="1:25" x14ac:dyDescent="0.25"/>
    <row r="138" spans="1:25" x14ac:dyDescent="0.25">
      <c r="A138" t="s">
        <v>58</v>
      </c>
    </row>
    <row r="139" spans="1:25" x14ac:dyDescent="0.25"/>
    <row r="140" spans="1:25" x14ac:dyDescent="0.25"/>
    <row r="141" spans="1:25" x14ac:dyDescent="0.25"/>
    <row r="142" spans="1:25" x14ac:dyDescent="0.25"/>
  </sheetData>
  <sheetProtection algorithmName="SHA-512" hashValue="j1f99LWsm+G0YnxIbvM+0dC1hsluKJM5uvfhqKG+hAO2fmP9v4ogsxt4wMtKxSsujC/ilg1XmN+2iSZIP8tI7g==" saltValue="RHkvrdlpjwTrV3qIQhtFSw==" spinCount="100000" sheet="1" objects="1" scenarios="1"/>
  <mergeCells count="69">
    <mergeCell ref="T30:W30"/>
    <mergeCell ref="C16:AQ16"/>
    <mergeCell ref="A18:A60"/>
    <mergeCell ref="C18:AQ18"/>
    <mergeCell ref="C19:C20"/>
    <mergeCell ref="D19:K19"/>
    <mergeCell ref="L19:S19"/>
    <mergeCell ref="T19:AA19"/>
    <mergeCell ref="AB19:AI19"/>
    <mergeCell ref="AJ19:AQ19"/>
    <mergeCell ref="C29:W29"/>
    <mergeCell ref="C30:C31"/>
    <mergeCell ref="D30:G30"/>
    <mergeCell ref="H30:K30"/>
    <mergeCell ref="L30:O30"/>
    <mergeCell ref="P30:S30"/>
    <mergeCell ref="C40:R40"/>
    <mergeCell ref="C41:C42"/>
    <mergeCell ref="D41:F41"/>
    <mergeCell ref="G41:I41"/>
    <mergeCell ref="J41:L41"/>
    <mergeCell ref="M41:O41"/>
    <mergeCell ref="P41:R41"/>
    <mergeCell ref="C51:H51"/>
    <mergeCell ref="C52:C53"/>
    <mergeCell ref="A63:A105"/>
    <mergeCell ref="C63:AQ63"/>
    <mergeCell ref="C64:C65"/>
    <mergeCell ref="D64:K64"/>
    <mergeCell ref="L64:S64"/>
    <mergeCell ref="T64:AA64"/>
    <mergeCell ref="AB64:AI64"/>
    <mergeCell ref="AJ64:AQ64"/>
    <mergeCell ref="C74:W74"/>
    <mergeCell ref="C75:C76"/>
    <mergeCell ref="D75:G75"/>
    <mergeCell ref="H75:K75"/>
    <mergeCell ref="L75:O75"/>
    <mergeCell ref="P75:S75"/>
    <mergeCell ref="T75:W75"/>
    <mergeCell ref="C85:R85"/>
    <mergeCell ref="C86:C87"/>
    <mergeCell ref="D86:F86"/>
    <mergeCell ref="G86:I86"/>
    <mergeCell ref="J86:L86"/>
    <mergeCell ref="M86:O86"/>
    <mergeCell ref="P86:R86"/>
    <mergeCell ref="C96:H96"/>
    <mergeCell ref="C97:C98"/>
    <mergeCell ref="C109:C110"/>
    <mergeCell ref="D109:G109"/>
    <mergeCell ref="H109:K109"/>
    <mergeCell ref="P109:S109"/>
    <mergeCell ref="T109:W109"/>
    <mergeCell ref="C119:C121"/>
    <mergeCell ref="D119:E119"/>
    <mergeCell ref="F119:G119"/>
    <mergeCell ref="H119:I119"/>
    <mergeCell ref="J119:K119"/>
    <mergeCell ref="L119:M119"/>
    <mergeCell ref="L109:O109"/>
    <mergeCell ref="T128:W128"/>
    <mergeCell ref="X128:Y128"/>
    <mergeCell ref="C124:D125"/>
    <mergeCell ref="C128:C129"/>
    <mergeCell ref="D128:G128"/>
    <mergeCell ref="H128:K128"/>
    <mergeCell ref="L128:O128"/>
    <mergeCell ref="P128:S128"/>
  </mergeCells>
  <pageMargins left="0.7" right="0.7" top="0.75" bottom="0.75" header="0.3" footer="0.3"/>
  <pageSetup paperSize="9"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Infraestructura física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Daysi Carolina Herrera Cardenas</dc:creator>
  <cp:lastModifiedBy>Daysi Carolina Herrera Cardenas</cp:lastModifiedBy>
  <dcterms:created xsi:type="dcterms:W3CDTF">2017-08-22T22:37:21Z</dcterms:created>
  <dcterms:modified xsi:type="dcterms:W3CDTF">2017-08-23T17:33:41Z</dcterms:modified>
</cp:coreProperties>
</file>