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8-1\"/>
    </mc:Choice>
  </mc:AlternateContent>
  <workbookProtection workbookAlgorithmName="SHA-512" workbookHashValue="66Xn9VLYwVs0W3ImFTtlwpF6Zil8VnNAoqP1UsiVX1BWcS14X8Fhg+NSITqz1vymC7Jh71D1UILUJhxBoH+89w==" workbookSaltValue="isjC5vKcGXMzuzgZe1aWzQ==" workbookSpinCount="100000" lockStructure="1"/>
  <bookViews>
    <workbookView xWindow="0" yWindow="0" windowWidth="28800" windowHeight="12345" tabRatio="791"/>
  </bookViews>
  <sheets>
    <sheet name="4.1.1Evolucion_hist ins_adm" sheetId="30" r:id="rId1"/>
    <sheet name="4.1.2 Pregrado_inc,adm" sheetId="29" r:id="rId2"/>
    <sheet name="4.1.3 Esp_inc,adm" sheetId="31" r:id="rId3"/>
    <sheet name="4.1.4 Maes_inc,adm" sheetId="32" r:id="rId4"/>
    <sheet name="4.1.5 Doc_insc,adm" sheetId="33" r:id="rId5"/>
    <sheet name="4.2.1 Neos_totales_div" sheetId="34" r:id="rId6"/>
    <sheet name="4.2.2 Neos_pre_div" sheetId="39" r:id="rId7"/>
    <sheet name="4.2.3 Neos_esp_div" sheetId="40" r:id="rId8"/>
    <sheet name="4.2.4 Neos_maes_div" sheetId="41" r:id="rId9"/>
    <sheet name="4.2.5 Neos_doc_div" sheetId="42" r:id="rId10"/>
    <sheet name="4.3.1 TotaIns_adm_pricur_sed" sheetId="43" r:id="rId11"/>
    <sheet name="4.3.2 Ins_adm_pricur_sedPre" sheetId="44" r:id="rId12"/>
    <sheet name="4.3.3 Ins_adm_pricur_sedEsp" sheetId="45" r:id="rId13"/>
    <sheet name="4.3.4 Ins_adm_pricur_sedMaes" sheetId="46" r:id="rId14"/>
    <sheet name="4.3.5 Ins_adm_pricur_sedDoc" sheetId="49" r:id="rId15"/>
    <sheet name="4.4.1 Total_Neo_Nivel" sheetId="50" r:id="rId16"/>
    <sheet name="4.4.2 Neos_Pregrado" sheetId="35" r:id="rId17"/>
    <sheet name="4.4.3 Neos_Esp" sheetId="36" r:id="rId18"/>
    <sheet name="4.4.4 Neos_Maes" sheetId="37" r:id="rId19"/>
    <sheet name="4.4.5 Neos_Doc" sheetId="38" r:id="rId20"/>
    <sheet name="5.1 Estidiantes" sheetId="57" r:id="rId21"/>
    <sheet name="5.2.1 Total x area de cono" sheetId="51" r:id="rId22"/>
    <sheet name="5.2.2 Matric_Pregra_area_conoci" sheetId="52" r:id="rId23"/>
    <sheet name="5.2.3 Matric_Espec_area_conoci" sheetId="53" r:id="rId24"/>
    <sheet name="5.2.4 Matric_Maes_area_conoci" sheetId="54" r:id="rId25"/>
    <sheet name="5.2.5 Matric_Doc_area_conoci" sheetId="55" r:id="rId26"/>
    <sheet name="5.3.1 Estudiantes x sexo " sheetId="56" r:id="rId27"/>
  </sheets>
  <definedNames>
    <definedName name="_xlnm._FilterDatabase" localSheetId="9" hidden="1">'4.2.5 Neos_doc_div'!#REF!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54" l="1"/>
  <c r="E12" i="54"/>
  <c r="H3" i="43"/>
  <c r="G9" i="41"/>
  <c r="G12" i="41" s="1"/>
  <c r="E12" i="41"/>
  <c r="E15" i="40"/>
  <c r="C16" i="34"/>
  <c r="D16" i="34"/>
  <c r="E16" i="34"/>
  <c r="F16" i="34"/>
  <c r="G16" i="34"/>
  <c r="B16" i="34"/>
  <c r="H16" i="34"/>
  <c r="H12" i="34"/>
  <c r="K13" i="57" l="1"/>
  <c r="B7" i="46"/>
  <c r="C7" i="46"/>
  <c r="D7" i="46"/>
  <c r="F7" i="46"/>
  <c r="H7" i="46"/>
  <c r="G7" i="46"/>
  <c r="F6" i="46"/>
  <c r="B6" i="46"/>
  <c r="C6" i="46"/>
  <c r="D6" i="46"/>
  <c r="H6" i="46"/>
  <c r="G6" i="46"/>
  <c r="G15" i="33" l="1"/>
  <c r="F15" i="33"/>
  <c r="G14" i="33"/>
  <c r="F14" i="33"/>
  <c r="G13" i="33"/>
  <c r="F13" i="33"/>
  <c r="G12" i="33"/>
  <c r="F12" i="33"/>
  <c r="G11" i="33"/>
  <c r="F11" i="33"/>
  <c r="G10" i="33"/>
  <c r="F10" i="33"/>
  <c r="G9" i="33"/>
  <c r="F9" i="33"/>
  <c r="G8" i="33"/>
  <c r="F8" i="33"/>
  <c r="G7" i="33"/>
  <c r="F7" i="33"/>
  <c r="G6" i="33"/>
  <c r="F6" i="33"/>
  <c r="G5" i="33"/>
  <c r="F5" i="33"/>
  <c r="G4" i="33"/>
  <c r="F4" i="33"/>
  <c r="G3" i="33"/>
  <c r="F3" i="33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F8" i="32"/>
  <c r="G7" i="32"/>
  <c r="F7" i="32"/>
  <c r="G6" i="32"/>
  <c r="F6" i="32"/>
  <c r="G5" i="32"/>
  <c r="F5" i="32"/>
  <c r="G4" i="32"/>
  <c r="F4" i="32"/>
  <c r="G3" i="32"/>
  <c r="F3" i="32"/>
  <c r="G4" i="31"/>
  <c r="F4" i="31"/>
  <c r="F3" i="31"/>
  <c r="G15" i="31"/>
  <c r="F15" i="31"/>
  <c r="G14" i="31"/>
  <c r="F14" i="31"/>
  <c r="G13" i="31"/>
  <c r="F13" i="31"/>
  <c r="G12" i="31"/>
  <c r="F12" i="31"/>
  <c r="G11" i="31"/>
  <c r="F11" i="31"/>
  <c r="G10" i="31"/>
  <c r="F10" i="31"/>
  <c r="G9" i="31"/>
  <c r="F9" i="31"/>
  <c r="G8" i="31"/>
  <c r="F8" i="31"/>
  <c r="G7" i="31"/>
  <c r="F7" i="31"/>
  <c r="G6" i="31"/>
  <c r="F6" i="31"/>
  <c r="G5" i="31"/>
  <c r="F5" i="31"/>
  <c r="G3" i="31"/>
  <c r="D7" i="55" l="1"/>
  <c r="G4" i="54"/>
  <c r="G5" i="54"/>
  <c r="G6" i="54"/>
  <c r="G7" i="54"/>
  <c r="G8" i="54"/>
  <c r="G9" i="54"/>
  <c r="G11" i="54"/>
  <c r="B28" i="37"/>
  <c r="E9" i="35"/>
  <c r="F28" i="35"/>
  <c r="E28" i="35"/>
  <c r="F17" i="35"/>
  <c r="E17" i="35"/>
  <c r="F9" i="35"/>
  <c r="F3" i="35"/>
  <c r="C9" i="35"/>
  <c r="D9" i="35"/>
  <c r="C3" i="35"/>
  <c r="B3" i="35"/>
  <c r="B28" i="35"/>
  <c r="H11" i="35"/>
  <c r="G15" i="29"/>
  <c r="F15" i="29"/>
  <c r="G14" i="29"/>
  <c r="F14" i="29"/>
  <c r="G13" i="29"/>
  <c r="F13" i="29"/>
  <c r="G12" i="29"/>
  <c r="F12" i="29"/>
  <c r="G11" i="29"/>
  <c r="F11" i="29"/>
  <c r="G10" i="29"/>
  <c r="F10" i="29"/>
  <c r="G9" i="29"/>
  <c r="F9" i="29"/>
  <c r="G8" i="29"/>
  <c r="F8" i="29"/>
  <c r="G7" i="29"/>
  <c r="F7" i="29"/>
  <c r="G6" i="29"/>
  <c r="F6" i="29"/>
  <c r="G5" i="29"/>
  <c r="F5" i="29"/>
  <c r="G4" i="29"/>
  <c r="F4" i="29"/>
  <c r="G3" i="29"/>
  <c r="F3" i="29"/>
  <c r="F57" i="35" l="1"/>
  <c r="E57" i="35"/>
  <c r="G5" i="56"/>
  <c r="F5" i="56"/>
  <c r="E5" i="56"/>
  <c r="D5" i="56"/>
  <c r="C5" i="56"/>
  <c r="B5" i="56"/>
  <c r="H4" i="56"/>
  <c r="H3" i="56"/>
  <c r="H5" i="56" l="1"/>
  <c r="E7" i="55"/>
  <c r="C7" i="55"/>
  <c r="B7" i="55"/>
  <c r="F6" i="55"/>
  <c r="F5" i="55"/>
  <c r="F4" i="55"/>
  <c r="F3" i="55"/>
  <c r="F12" i="54"/>
  <c r="D12" i="54"/>
  <c r="C12" i="54"/>
  <c r="G3" i="54"/>
  <c r="G11" i="53"/>
  <c r="F11" i="53"/>
  <c r="E11" i="53"/>
  <c r="D11" i="53"/>
  <c r="C11" i="53"/>
  <c r="B11" i="53"/>
  <c r="H10" i="53"/>
  <c r="H9" i="53"/>
  <c r="H8" i="53"/>
  <c r="H7" i="53"/>
  <c r="H6" i="53"/>
  <c r="H5" i="53"/>
  <c r="H4" i="53"/>
  <c r="H3" i="53"/>
  <c r="G8" i="50"/>
  <c r="F8" i="50"/>
  <c r="E8" i="50"/>
  <c r="D8" i="50"/>
  <c r="C8" i="50"/>
  <c r="B8" i="50"/>
  <c r="H7" i="50"/>
  <c r="H6" i="50"/>
  <c r="H5" i="50"/>
  <c r="H4" i="50"/>
  <c r="H3" i="50"/>
  <c r="C6" i="45"/>
  <c r="D6" i="45"/>
  <c r="E6" i="45"/>
  <c r="F6" i="45"/>
  <c r="G6" i="45"/>
  <c r="B6" i="45"/>
  <c r="C6" i="44"/>
  <c r="D6" i="44"/>
  <c r="E6" i="44"/>
  <c r="F6" i="44"/>
  <c r="G6" i="44"/>
  <c r="B6" i="44"/>
  <c r="C6" i="43"/>
  <c r="D6" i="43"/>
  <c r="E6" i="43"/>
  <c r="F6" i="43"/>
  <c r="G6" i="43"/>
  <c r="B6" i="43"/>
  <c r="G12" i="52"/>
  <c r="F12" i="52"/>
  <c r="E12" i="52"/>
  <c r="D12" i="52"/>
  <c r="C12" i="52"/>
  <c r="B12" i="52"/>
  <c r="H11" i="52"/>
  <c r="H10" i="52"/>
  <c r="H9" i="52"/>
  <c r="H8" i="52"/>
  <c r="H7" i="52"/>
  <c r="H6" i="52"/>
  <c r="H5" i="52"/>
  <c r="H4" i="52"/>
  <c r="H3" i="52"/>
  <c r="G44" i="37"/>
  <c r="F44" i="37"/>
  <c r="E44" i="37"/>
  <c r="D44" i="37"/>
  <c r="C44" i="37"/>
  <c r="B44" i="37"/>
  <c r="H43" i="37"/>
  <c r="H42" i="37"/>
  <c r="H41" i="37"/>
  <c r="G40" i="37"/>
  <c r="H40" i="37" s="1"/>
  <c r="H39" i="37"/>
  <c r="D38" i="37"/>
  <c r="H38" i="37" s="1"/>
  <c r="H37" i="37"/>
  <c r="H36" i="37"/>
  <c r="H35" i="37"/>
  <c r="H34" i="37"/>
  <c r="D33" i="37"/>
  <c r="C33" i="37"/>
  <c r="H32" i="37"/>
  <c r="H31" i="37"/>
  <c r="H30" i="37"/>
  <c r="H29" i="37"/>
  <c r="H28" i="37"/>
  <c r="H27" i="37"/>
  <c r="B26" i="37"/>
  <c r="H26" i="37" s="1"/>
  <c r="H25" i="37"/>
  <c r="H24" i="37"/>
  <c r="B23" i="37"/>
  <c r="H23" i="37" s="1"/>
  <c r="H22" i="37"/>
  <c r="H21" i="37"/>
  <c r="H20" i="37"/>
  <c r="H19" i="37"/>
  <c r="H18" i="37"/>
  <c r="D17" i="37"/>
  <c r="C17" i="37"/>
  <c r="B17" i="37"/>
  <c r="H16" i="37"/>
  <c r="H15" i="37"/>
  <c r="H14" i="37"/>
  <c r="C13" i="37"/>
  <c r="H13" i="37" s="1"/>
  <c r="H12" i="37"/>
  <c r="H11" i="37"/>
  <c r="H10" i="37"/>
  <c r="H9" i="37"/>
  <c r="B8" i="37"/>
  <c r="H8" i="37" s="1"/>
  <c r="H7" i="37"/>
  <c r="H6" i="37"/>
  <c r="H5" i="37"/>
  <c r="H4" i="37"/>
  <c r="C3" i="37"/>
  <c r="B3" i="37"/>
  <c r="H33" i="37" l="1"/>
  <c r="H3" i="37"/>
  <c r="H17" i="37"/>
  <c r="H11" i="53"/>
  <c r="H12" i="52"/>
  <c r="H8" i="50"/>
  <c r="F7" i="55"/>
  <c r="G12" i="54"/>
  <c r="H44" i="37"/>
  <c r="G13" i="51" l="1"/>
  <c r="F13" i="51"/>
  <c r="E13" i="51"/>
  <c r="D13" i="51"/>
  <c r="C13" i="51"/>
  <c r="B13" i="51"/>
  <c r="H12" i="51"/>
  <c r="H11" i="51"/>
  <c r="H10" i="51"/>
  <c r="H9" i="51"/>
  <c r="H8" i="51"/>
  <c r="H7" i="51"/>
  <c r="H6" i="51"/>
  <c r="H5" i="51"/>
  <c r="H4" i="51"/>
  <c r="H3" i="51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G39" i="35"/>
  <c r="G57" i="35" s="1"/>
  <c r="H38" i="35"/>
  <c r="H37" i="35"/>
  <c r="H36" i="35"/>
  <c r="H35" i="35"/>
  <c r="H34" i="35"/>
  <c r="H33" i="35"/>
  <c r="H32" i="35"/>
  <c r="H31" i="35"/>
  <c r="H30" i="35"/>
  <c r="H29" i="35"/>
  <c r="D28" i="35"/>
  <c r="C28" i="35"/>
  <c r="H27" i="35"/>
  <c r="H26" i="35"/>
  <c r="H25" i="35"/>
  <c r="B24" i="35"/>
  <c r="H24" i="35" s="1"/>
  <c r="H23" i="35"/>
  <c r="H22" i="35"/>
  <c r="H21" i="35"/>
  <c r="B20" i="35"/>
  <c r="H20" i="35" s="1"/>
  <c r="H19" i="35"/>
  <c r="H18" i="35"/>
  <c r="D17" i="35"/>
  <c r="D57" i="35" s="1"/>
  <c r="C17" i="35"/>
  <c r="B17" i="35"/>
  <c r="H16" i="35"/>
  <c r="H15" i="35"/>
  <c r="H14" i="35"/>
  <c r="H13" i="35"/>
  <c r="H12" i="35"/>
  <c r="H10" i="35"/>
  <c r="B9" i="35"/>
  <c r="H8" i="35"/>
  <c r="H7" i="35"/>
  <c r="H6" i="35"/>
  <c r="H5" i="35"/>
  <c r="H4" i="35"/>
  <c r="C57" i="35" l="1"/>
  <c r="B57" i="35"/>
  <c r="H9" i="35"/>
  <c r="H39" i="35"/>
  <c r="H3" i="35"/>
  <c r="H17" i="35"/>
  <c r="H13" i="51"/>
  <c r="H28" i="35"/>
  <c r="H59" i="36"/>
  <c r="H58" i="36"/>
  <c r="H57" i="36"/>
  <c r="H56" i="36"/>
  <c r="H55" i="36"/>
  <c r="G54" i="36"/>
  <c r="H53" i="36"/>
  <c r="H52" i="36"/>
  <c r="F51" i="36"/>
  <c r="H50" i="36"/>
  <c r="H49" i="36"/>
  <c r="E48" i="36"/>
  <c r="H47" i="36"/>
  <c r="H46" i="36"/>
  <c r="H45" i="36"/>
  <c r="H44" i="36"/>
  <c r="H43" i="36"/>
  <c r="H42" i="36"/>
  <c r="D41" i="36"/>
  <c r="C41" i="36"/>
  <c r="H40" i="36"/>
  <c r="H39" i="36"/>
  <c r="H38" i="36"/>
  <c r="H37" i="36"/>
  <c r="H36" i="36"/>
  <c r="B35" i="36"/>
  <c r="H34" i="36"/>
  <c r="H33" i="36"/>
  <c r="H32" i="36"/>
  <c r="H31" i="36"/>
  <c r="H30" i="36"/>
  <c r="H29" i="36"/>
  <c r="H28" i="36"/>
  <c r="H27" i="36"/>
  <c r="D26" i="36"/>
  <c r="C26" i="36"/>
  <c r="B26" i="36"/>
  <c r="H25" i="36"/>
  <c r="H24" i="36"/>
  <c r="H23" i="36"/>
  <c r="D22" i="36"/>
  <c r="H22" i="36" s="1"/>
  <c r="H21" i="36"/>
  <c r="H20" i="36"/>
  <c r="H19" i="36"/>
  <c r="H18" i="36"/>
  <c r="H17" i="36"/>
  <c r="H16" i="36"/>
  <c r="H15" i="36"/>
  <c r="C14" i="36"/>
  <c r="H14" i="36" s="1"/>
  <c r="H13" i="36"/>
  <c r="H12" i="36"/>
  <c r="H11" i="36"/>
  <c r="H10" i="36"/>
  <c r="H9" i="36"/>
  <c r="H8" i="36"/>
  <c r="B7" i="36"/>
  <c r="H7" i="36" s="1"/>
  <c r="H6" i="36"/>
  <c r="H5" i="36"/>
  <c r="H4" i="36"/>
  <c r="C3" i="36"/>
  <c r="B3" i="36"/>
  <c r="H3" i="36" l="1"/>
  <c r="H26" i="36"/>
  <c r="H57" i="35"/>
  <c r="H51" i="36"/>
  <c r="F60" i="36"/>
  <c r="H54" i="36"/>
  <c r="G60" i="36"/>
  <c r="C60" i="36"/>
  <c r="H48" i="36"/>
  <c r="E60" i="36"/>
  <c r="D60" i="36"/>
  <c r="H35" i="36"/>
  <c r="B60" i="36"/>
  <c r="H41" i="36"/>
  <c r="E7" i="49"/>
  <c r="C7" i="49"/>
  <c r="B7" i="49"/>
  <c r="E6" i="49"/>
  <c r="C6" i="49"/>
  <c r="B6" i="49"/>
  <c r="F5" i="49"/>
  <c r="F4" i="49"/>
  <c r="F3" i="49"/>
  <c r="H3" i="46"/>
  <c r="H4" i="46"/>
  <c r="H5" i="46"/>
  <c r="H60" i="36" l="1"/>
  <c r="F6" i="49"/>
  <c r="F7" i="49"/>
  <c r="G7" i="45" l="1"/>
  <c r="F7" i="45"/>
  <c r="E7" i="45"/>
  <c r="D7" i="45"/>
  <c r="C7" i="45"/>
  <c r="B7" i="45"/>
  <c r="H5" i="45"/>
  <c r="H4" i="45"/>
  <c r="H3" i="45"/>
  <c r="H6" i="45" l="1"/>
  <c r="H7" i="45"/>
  <c r="B7" i="44"/>
  <c r="G7" i="44"/>
  <c r="F7" i="44"/>
  <c r="E7" i="44"/>
  <c r="D7" i="44"/>
  <c r="C7" i="44"/>
  <c r="H5" i="44"/>
  <c r="H4" i="44"/>
  <c r="H3" i="44"/>
  <c r="H7" i="44" l="1"/>
  <c r="H6" i="44"/>
  <c r="D7" i="43"/>
  <c r="C7" i="43"/>
  <c r="E7" i="43"/>
  <c r="F7" i="43"/>
  <c r="G7" i="43"/>
  <c r="B7" i="43"/>
  <c r="H5" i="43"/>
  <c r="H4" i="43"/>
  <c r="B6" i="42"/>
  <c r="C6" i="42"/>
  <c r="D6" i="42"/>
  <c r="E5" i="42"/>
  <c r="E4" i="42"/>
  <c r="E3" i="42"/>
  <c r="F12" i="41"/>
  <c r="D12" i="41"/>
  <c r="C12" i="41"/>
  <c r="B12" i="41"/>
  <c r="G11" i="41"/>
  <c r="G10" i="41"/>
  <c r="G8" i="41"/>
  <c r="G7" i="41"/>
  <c r="G6" i="41"/>
  <c r="G5" i="41"/>
  <c r="G4" i="41"/>
  <c r="G3" i="41"/>
  <c r="H7" i="43" l="1"/>
  <c r="H6" i="43"/>
  <c r="E6" i="42"/>
  <c r="G15" i="40"/>
  <c r="F15" i="40"/>
  <c r="D15" i="40"/>
  <c r="C15" i="40"/>
  <c r="B15" i="40"/>
  <c r="H14" i="40"/>
  <c r="H13" i="40"/>
  <c r="H12" i="40"/>
  <c r="H11" i="40"/>
  <c r="H10" i="40"/>
  <c r="H9" i="40"/>
  <c r="H8" i="40"/>
  <c r="H7" i="40"/>
  <c r="H6" i="40"/>
  <c r="H5" i="40"/>
  <c r="H4" i="40"/>
  <c r="H3" i="40"/>
  <c r="G15" i="39"/>
  <c r="F15" i="39"/>
  <c r="E15" i="39"/>
  <c r="D15" i="39"/>
  <c r="C15" i="39"/>
  <c r="B15" i="39"/>
  <c r="H14" i="39"/>
  <c r="H13" i="39"/>
  <c r="H12" i="39"/>
  <c r="H11" i="39"/>
  <c r="H10" i="39"/>
  <c r="H9" i="39"/>
  <c r="H8" i="39"/>
  <c r="H7" i="39"/>
  <c r="H6" i="39"/>
  <c r="H5" i="39"/>
  <c r="H4" i="39"/>
  <c r="H3" i="39"/>
  <c r="H15" i="39" l="1"/>
  <c r="H15" i="40"/>
  <c r="H52" i="57" l="1"/>
  <c r="H51" i="57"/>
  <c r="H50" i="57"/>
  <c r="H49" i="57"/>
  <c r="H48" i="57"/>
  <c r="H47" i="57"/>
  <c r="H46" i="57"/>
  <c r="H42" i="57"/>
  <c r="H41" i="57"/>
  <c r="H40" i="57"/>
  <c r="H39" i="57"/>
  <c r="H38" i="57"/>
  <c r="H37" i="57"/>
  <c r="H36" i="57"/>
  <c r="H31" i="57"/>
  <c r="H30" i="57"/>
  <c r="H29" i="57"/>
  <c r="H28" i="57"/>
  <c r="H27" i="57"/>
  <c r="H26" i="57"/>
  <c r="H25" i="57"/>
  <c r="H21" i="57"/>
  <c r="H20" i="57"/>
  <c r="H19" i="57"/>
  <c r="H18" i="57"/>
  <c r="H17" i="57"/>
  <c r="H16" i="57"/>
  <c r="H15" i="57"/>
  <c r="H9" i="57"/>
  <c r="H8" i="57"/>
  <c r="H7" i="57"/>
  <c r="H6" i="57"/>
  <c r="H5" i="57"/>
  <c r="H4" i="57"/>
  <c r="H3" i="57"/>
  <c r="G4" i="30" l="1"/>
  <c r="G5" i="30"/>
  <c r="G6" i="30"/>
  <c r="G7" i="30"/>
  <c r="G8" i="30"/>
  <c r="G9" i="30"/>
  <c r="G10" i="30"/>
  <c r="G11" i="30"/>
  <c r="G12" i="30"/>
  <c r="G13" i="30"/>
  <c r="G14" i="30"/>
  <c r="G15" i="30"/>
  <c r="G3" i="30"/>
  <c r="F4" i="30"/>
  <c r="F5" i="30"/>
  <c r="F6" i="30"/>
  <c r="F7" i="30"/>
  <c r="F8" i="30"/>
  <c r="F9" i="30"/>
  <c r="F10" i="30"/>
  <c r="F11" i="30"/>
  <c r="F12" i="30"/>
  <c r="F13" i="30"/>
  <c r="F14" i="30"/>
  <c r="F15" i="30"/>
  <c r="F3" i="30"/>
</calcChain>
</file>

<file path=xl/sharedStrings.xml><?xml version="1.0" encoding="utf-8"?>
<sst xmlns="http://schemas.openxmlformats.org/spreadsheetml/2006/main" count="752" uniqueCount="212">
  <si>
    <t>Tunja</t>
  </si>
  <si>
    <t>VUAD</t>
  </si>
  <si>
    <t>2015-I</t>
  </si>
  <si>
    <t>2016-I</t>
  </si>
  <si>
    <t>2017-I</t>
  </si>
  <si>
    <t>2018-I</t>
  </si>
  <si>
    <t>2015-II</t>
  </si>
  <si>
    <t>2016-II</t>
  </si>
  <si>
    <t>2017-II</t>
  </si>
  <si>
    <t>Total</t>
  </si>
  <si>
    <t>Medellín</t>
  </si>
  <si>
    <t>Villavicencio</t>
  </si>
  <si>
    <t>Bucaramanga</t>
  </si>
  <si>
    <t>Admitidos</t>
  </si>
  <si>
    <t>Semestre</t>
  </si>
  <si>
    <t>Año</t>
  </si>
  <si>
    <t>Matriculados primer curso</t>
  </si>
  <si>
    <t>Doctorado</t>
  </si>
  <si>
    <t>Maestría</t>
  </si>
  <si>
    <t>Pregrado</t>
  </si>
  <si>
    <t>Nivel</t>
  </si>
  <si>
    <t>I</t>
  </si>
  <si>
    <t>II</t>
  </si>
  <si>
    <t>Inscritos</t>
  </si>
  <si>
    <t>Doctorado en Filosofía</t>
  </si>
  <si>
    <t>Maestría en Actividad Física para la Salud</t>
  </si>
  <si>
    <t>Maestría en Administración - MBA</t>
  </si>
  <si>
    <t>Maestría en Calidad y Gestión Integral</t>
  </si>
  <si>
    <t>Maestría en Ciencias Económicas</t>
  </si>
  <si>
    <t>Maestría en Comunicación, Desarrollo y Cambio Social</t>
  </si>
  <si>
    <t>Maestría en Defensa de los Derechos Humanos y del Derecho Internacional Humanitario ante Organismos, Tribunales y Cortes Internacionales</t>
  </si>
  <si>
    <t>Maestría en Derecho Penal</t>
  </si>
  <si>
    <t>Maestría en Estadística Aplicada</t>
  </si>
  <si>
    <t>Maestría en Filosofía Latinoamericana</t>
  </si>
  <si>
    <t>Maestría en Infraestructura Vial</t>
  </si>
  <si>
    <t>Maestría en Ingeniería Electrónica</t>
  </si>
  <si>
    <t>Maestría en Planeación para el Desarrollo</t>
  </si>
  <si>
    <t>Maestría en Psicología Clínica y de la Familia</t>
  </si>
  <si>
    <t>Maestría en Psicología Jurídica</t>
  </si>
  <si>
    <t>Maestría en Salud Pública</t>
  </si>
  <si>
    <t>Maestría en Telecomunicaciones y Regulación TIC</t>
  </si>
  <si>
    <t>Administración de Empresas</t>
  </si>
  <si>
    <t>Comunicación Social</t>
  </si>
  <si>
    <t>Contaduría Pública</t>
  </si>
  <si>
    <t>Cultura Física, Deporte y Recreación</t>
  </si>
  <si>
    <t>Derecho</t>
  </si>
  <si>
    <t>Diseño Gráfico</t>
  </si>
  <si>
    <t>Economía</t>
  </si>
  <si>
    <t>Estadística</t>
  </si>
  <si>
    <t>Gobierno y Relaciones Internacionales</t>
  </si>
  <si>
    <t>Ingeniería Ambiental</t>
  </si>
  <si>
    <t>Ingeniería Civil</t>
  </si>
  <si>
    <t>Ingeniería de Telecomunicaciones</t>
  </si>
  <si>
    <t>Ingeniería Electrónica</t>
  </si>
  <si>
    <t>Ingeniería Industrial</t>
  </si>
  <si>
    <t>Ingeniería Mecánica</t>
  </si>
  <si>
    <t>Licenciatura en Filosofía y Letras</t>
  </si>
  <si>
    <t>Mercadeo</t>
  </si>
  <si>
    <t>Negocios Internacionales</t>
  </si>
  <si>
    <t>Psicología</t>
  </si>
  <si>
    <t>Sociología</t>
  </si>
  <si>
    <t>Teología</t>
  </si>
  <si>
    <t>Doctorado en Odontología</t>
  </si>
  <si>
    <t>Maestría en Administración</t>
  </si>
  <si>
    <t>Maestría en Ciencia y Tecnologías Ambientales</t>
  </si>
  <si>
    <t>Maestría en Ciencias Contables</t>
  </si>
  <si>
    <t>Maestría en Derecho</t>
  </si>
  <si>
    <t>Maestría en Derecho Tributario</t>
  </si>
  <si>
    <t>Maestría en Odontología</t>
  </si>
  <si>
    <t>Maestría en Ordenamiento Territorial</t>
  </si>
  <si>
    <t>Administración de Empresas Agropecuarias</t>
  </si>
  <si>
    <t>Arquitectura</t>
  </si>
  <si>
    <t>Ingeniería Mecatrónica</t>
  </si>
  <si>
    <t>Odontología</t>
  </si>
  <si>
    <t>Química Ambiental</t>
  </si>
  <si>
    <t>Maestría en Derecho Administrativo</t>
  </si>
  <si>
    <t>Maestría en Derecho Penal y Procesal Penal</t>
  </si>
  <si>
    <t>Maestría en Ingeniería Civil con énfasis en Hidroambiental</t>
  </si>
  <si>
    <t>Maestría en Pedagogía</t>
  </si>
  <si>
    <t>Ingeniería de Sistemas</t>
  </si>
  <si>
    <t>Doctorado en Educación</t>
  </si>
  <si>
    <t>Maestría en Didáctica</t>
  </si>
  <si>
    <t>Maestría en Educación</t>
  </si>
  <si>
    <t>Maestría en Gestión de Cuencas Hidrográficas</t>
  </si>
  <si>
    <t>Zootecnia</t>
  </si>
  <si>
    <t>División de Ciencias de la Salud</t>
  </si>
  <si>
    <t>División de Ingenierías</t>
  </si>
  <si>
    <t>Optometría</t>
  </si>
  <si>
    <t>Tecnología en Laboratorio Dental</t>
  </si>
  <si>
    <t>Vicerrectoría Académica</t>
  </si>
  <si>
    <t>Ingeniería y Operaciones</t>
  </si>
  <si>
    <t>Especialización</t>
  </si>
  <si>
    <t>Tecnología</t>
  </si>
  <si>
    <t>Admitido</t>
  </si>
  <si>
    <t xml:space="preserve">Inscritos </t>
  </si>
  <si>
    <t>Matriculados primer curso / Inscritos (%)</t>
  </si>
  <si>
    <t>Matriculados primer curso / Admitidos (%)</t>
  </si>
  <si>
    <t>Inscritos, admitidos y Neos matriculados primer curso Pregrado</t>
  </si>
  <si>
    <t>Inscritos, admitidos y Neos matriculados primer curso Especialización</t>
  </si>
  <si>
    <t xml:space="preserve">Inscritos, admitidos y Neos matriculados primer curso Maestría </t>
  </si>
  <si>
    <t>Inscritos, admitidos y Neos matriculados primer curso Doctorado</t>
  </si>
  <si>
    <t>División de Ciencias Económicas, Administrativas y Contables</t>
  </si>
  <si>
    <t>División de Ciencias Jurídicas y Políticas</t>
  </si>
  <si>
    <t>División de Ingenierías y Arquitectura</t>
  </si>
  <si>
    <t>División de Medellín</t>
  </si>
  <si>
    <t>Principal</t>
  </si>
  <si>
    <t>División de Ciencias Económicas y Administrativas</t>
  </si>
  <si>
    <t>División de Ciencias Sociales</t>
  </si>
  <si>
    <t>División de Filosofía y Teología</t>
  </si>
  <si>
    <t>División de Ciencias  Administrativas y Contables</t>
  </si>
  <si>
    <t>División de Villavicencio</t>
  </si>
  <si>
    <t>División de VUAD</t>
  </si>
  <si>
    <t>Licenciatura en Filosofía y Lengua Castellana</t>
  </si>
  <si>
    <t>Administración Ambiental y de los Recursos Naturales</t>
  </si>
  <si>
    <t>Construcción en Arquitectura e Ingeniería</t>
  </si>
  <si>
    <t>Ingeniería en Informática</t>
  </si>
  <si>
    <t>Licenciatura en Artes Plásticas</t>
  </si>
  <si>
    <t>Licenciatura en Biología</t>
  </si>
  <si>
    <t>Licenciatura en Educación Básica Primaria</t>
  </si>
  <si>
    <t>Licenciatura en Educación Infantil</t>
  </si>
  <si>
    <t>Licenciatura en Educación Religiosa</t>
  </si>
  <si>
    <t>Licenciatura en Filosofía</t>
  </si>
  <si>
    <t>Licenciatura en Lengua Extranjera: Inglés</t>
  </si>
  <si>
    <t>Licenciatura en Literatura y Lengua Castellana</t>
  </si>
  <si>
    <t>Licenciatura en Tecnología e Informática</t>
  </si>
  <si>
    <t>Licenciatura en Teología</t>
  </si>
  <si>
    <t>Especialización en Administración Deportiva</t>
  </si>
  <si>
    <t>Especialización en Segmento Anterior y Lentes de Contacto</t>
  </si>
  <si>
    <t>Especialización en Finanzas Públicas</t>
  </si>
  <si>
    <t>Especialización en Gerencia Agroindustrial</t>
  </si>
  <si>
    <t>Especialización en Gerencia de Información Financiera</t>
  </si>
  <si>
    <t>Especialización en Gerencia de Instituciones de Seguridad Social en Salud</t>
  </si>
  <si>
    <t>Especialización en Gerencia de Negocios Internacionales</t>
  </si>
  <si>
    <t>Especialización en Gerencia Tributaria</t>
  </si>
  <si>
    <t>Especialización en Revisoría Fiscal y Auditoria Externa</t>
  </si>
  <si>
    <t>Especialización en Contratación Estatal</t>
  </si>
  <si>
    <t>Especialización en Derecho Administrativo</t>
  </si>
  <si>
    <t>Especialización en Derecho Procesal</t>
  </si>
  <si>
    <t>Especialización en Automatización Industrial</t>
  </si>
  <si>
    <t>Especialización en Finanzas</t>
  </si>
  <si>
    <t>Especialización en Gerencia Empresarial</t>
  </si>
  <si>
    <t>Especialización en Psicología Jurídica y Forense</t>
  </si>
  <si>
    <t>Especialización en Auditoría de Salud</t>
  </si>
  <si>
    <t>Especialización en Auditoría y Administración de la Información Tributaria</t>
  </si>
  <si>
    <t>Especialización en Derecho Administrativo (Bogotá)</t>
  </si>
  <si>
    <t>Especialización en Derecho Administrativo (Valledupar)</t>
  </si>
  <si>
    <t>Especialización en Derecho Penal</t>
  </si>
  <si>
    <t>Especialización en Administración y Gerencia de Sistemas de la Calidad</t>
  </si>
  <si>
    <t>Especialización en Gerencia de Multimedia</t>
  </si>
  <si>
    <t>Especialización en Gerencia de Proyectos de Ingeniería de Telecomunicaciones</t>
  </si>
  <si>
    <t>Especialización en Gestión Territorial y Avalúos</t>
  </si>
  <si>
    <t>Especialización en Instrumentación Electrónica</t>
  </si>
  <si>
    <t>Especialización en Gobierno y Gestión Territorial</t>
  </si>
  <si>
    <t>Especialización en Derecho Penal y Procesal Penal</t>
  </si>
  <si>
    <t>Especialización en Estructuras</t>
  </si>
  <si>
    <t>Especialización en Geotecnia Vial y Pavimentos</t>
  </si>
  <si>
    <t>Especialización en Gerencia de Proyectos de Construcción</t>
  </si>
  <si>
    <t>Especialización en Gerencia de Empresas Agropecuarias</t>
  </si>
  <si>
    <t>Especialización en Gestión para el Desarrollo Empresarial</t>
  </si>
  <si>
    <t>Especialización en Ordenamiento y Gestión Integral de Cuencas Hidrográficas</t>
  </si>
  <si>
    <t>Especialización en Patología de la Construcción</t>
  </si>
  <si>
    <t>Especialización en Pedagogía para la Educación Superior</t>
  </si>
  <si>
    <t>Divisiónes</t>
  </si>
  <si>
    <t>Total de Neos matriculados por división, sede, seccional y VUAD 2018-I</t>
  </si>
  <si>
    <t>Total de Neos matriculados primer curso por división, sede, seccional y VUAD 2018-I Pregrado</t>
  </si>
  <si>
    <t>Total de Neos matriculados primer curso por división, sede, seccional y VUAD 2018-I Especialización</t>
  </si>
  <si>
    <t>Total de Neos matriculados primer curso por división, sede, seccional y VUAD 2018-I Maestría</t>
  </si>
  <si>
    <t>División y Programa</t>
  </si>
  <si>
    <t>-</t>
  </si>
  <si>
    <t>Total matriculados por áreas del conocimiento Maestria 2018-I</t>
  </si>
  <si>
    <t>Total Matriculados por áreas del conocimiento Doctorado 2018-I</t>
  </si>
  <si>
    <t>Total matriculados por áreas del conocimiento Especialización 2018-I</t>
  </si>
  <si>
    <t>Total matriculados por áreas del conocimiento Pregrado 2018-I</t>
  </si>
  <si>
    <t>Femenino</t>
  </si>
  <si>
    <t>Masculino</t>
  </si>
  <si>
    <t>Distribución de estudiantes por sexo 2018-I</t>
  </si>
  <si>
    <t xml:space="preserve"> Evolución histórica de matriculados</t>
  </si>
  <si>
    <t>Periodo Académico</t>
  </si>
  <si>
    <t>Bucara-
manga</t>
  </si>
  <si>
    <t xml:space="preserve"> Evolución histórica de matriculados en pregrando</t>
  </si>
  <si>
    <t xml:space="preserve"> Evolución histórica de matriculados en especialización</t>
  </si>
  <si>
    <t xml:space="preserve"> Evolución histórica de matriculados en maestría</t>
  </si>
  <si>
    <t xml:space="preserve"> Evolución histórica de matriculados en doctorado</t>
  </si>
  <si>
    <t>Villa- vicencio</t>
  </si>
  <si>
    <t>Total 20218-I</t>
  </si>
  <si>
    <t>No aplica</t>
  </si>
  <si>
    <t>División</t>
  </si>
  <si>
    <t>División - Programa</t>
  </si>
  <si>
    <t>Especialización en Interventoría y Supervisión de la Construcción</t>
  </si>
  <si>
    <t>Sexo</t>
  </si>
  <si>
    <t>Divisiones de Ciencias Económicas, Administrativas y Contables</t>
  </si>
  <si>
    <t>Divisiones de Ingenierías y Arquitectura</t>
  </si>
  <si>
    <t>Divisiones  de Ciencias Económicas, Administrativas y Contables</t>
  </si>
  <si>
    <t>Divisiónes de Ciencias  Administrativas y Contables</t>
  </si>
  <si>
    <t>Divisiones de Ciencias  Administrativas y Contables</t>
  </si>
  <si>
    <t>Evolución Histórica de Inscritos, Admitidos y Neos Matriculados Primer Curso</t>
  </si>
  <si>
    <t>Neos Matriculados Primer Curso por Sede, Seccional, VUAD y División Doctorado 2018-I</t>
  </si>
  <si>
    <t>Neos Matriculados Primer Curso por Sede, Seccional, VUAD y División Maestría 2018-I</t>
  </si>
  <si>
    <t>Neos Matriculados Primer Curso por Sede, Seccional, VUAD y División Especialización 2018-I</t>
  </si>
  <si>
    <t>Neos Matriculados Primer Curso por Sede, Seccional, VUAD y División Pregrado 2018-I</t>
  </si>
  <si>
    <t>Total Neos Matriculados Primer Curso por Sede, Seccional y Nivel</t>
  </si>
  <si>
    <t>Inscritos, Admitidos y Neos Matriculados Primer Curso por Sede, Seccional, VUAD 2018-I Doctorado</t>
  </si>
  <si>
    <t xml:space="preserve">  Inscritos, Admitidos y Neos Matriculados Primer Curso por Sede, Seccional, VUAD 2018-I Maestría</t>
  </si>
  <si>
    <t>Inscritos, admitidos y Neos Matriculados Primer Curso por Sede, Seccional, VUAD 2018-I Especialización</t>
  </si>
  <si>
    <t xml:space="preserve">  Inscritos, admitidos y Neos matriculados primer curso por sede, seccional, VUAD 2018-I Pregrado </t>
  </si>
  <si>
    <t xml:space="preserve"> Total de Inscritos, Admitidos y Neos Matriculados Primer Curso por Sede, Seccional, VUAD 2018-I </t>
  </si>
  <si>
    <t>Total de Neos matriculados primer curso por división, sede, seccional y VUAD 2018-I Doctorado</t>
  </si>
  <si>
    <t>,</t>
  </si>
  <si>
    <t>Total matriculados por divisiones del conocimiento 2018-I</t>
  </si>
  <si>
    <t>Total Multicampus</t>
  </si>
  <si>
    <t>* Para el periodo 2016-II se registraron en el SAC 332 transferencias internas de la Maestría en Educación a la Maestría en didáctica (para registro y control las transferencias interna cuentan como matriculados primer curso)</t>
  </si>
  <si>
    <t>Total 2018-I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</si>
</sst>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2065187536243"/>
      </left>
      <right style="thin">
        <color theme="4" tint="0.79992065187536243"/>
      </right>
      <top style="thin">
        <color theme="4" tint="0.79992065187536243"/>
      </top>
      <bottom style="thin">
        <color theme="4" tint="0.79992065187536243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medium">
        <color indexed="64"/>
      </left>
      <right style="thin">
        <color theme="8" tint="0.79995117038483843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8" tint="0.79998168889431442"/>
      </left>
      <right style="thin">
        <color theme="8" tint="0.79995117038483843"/>
      </right>
      <top style="thin">
        <color theme="8" tint="0.79998168889431442"/>
      </top>
      <bottom style="thin">
        <color theme="4" tint="0.79998168889431442"/>
      </bottom>
      <diagonal/>
    </border>
    <border>
      <left style="thin">
        <color theme="8" tint="0.79998168889431442"/>
      </left>
      <right style="thin">
        <color theme="8" tint="0.79995117038483843"/>
      </right>
      <top style="thin">
        <color theme="8" tint="0.79998168889431442"/>
      </top>
      <bottom style="thin">
        <color theme="8" tint="0.79998168889431442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/>
    </xf>
    <xf numFmtId="3" fontId="1" fillId="5" borderId="7" xfId="0" applyNumberFormat="1" applyFon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6" borderId="7" xfId="0" applyFont="1" applyFill="1" applyBorder="1" applyAlignment="1">
      <alignment horizontal="left" vertical="center"/>
    </xf>
    <xf numFmtId="3" fontId="1" fillId="6" borderId="7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/>
    </xf>
    <xf numFmtId="3" fontId="3" fillId="7" borderId="12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/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14" xfId="0" applyBorder="1"/>
    <xf numFmtId="0" fontId="2" fillId="6" borderId="5" xfId="0" applyFont="1" applyFill="1" applyBorder="1" applyAlignment="1">
      <alignment horizontal="left" vertical="center"/>
    </xf>
    <xf numFmtId="3" fontId="3" fillId="8" borderId="12" xfId="0" applyNumberFormat="1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 wrapText="1"/>
    </xf>
    <xf numFmtId="0" fontId="2" fillId="5" borderId="0" xfId="0" applyFont="1" applyFill="1" applyAlignment="1">
      <alignment wrapText="1"/>
    </xf>
    <xf numFmtId="3" fontId="3" fillId="0" borderId="15" xfId="0" applyNumberFormat="1" applyFont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left" vertical="center"/>
    </xf>
    <xf numFmtId="3" fontId="3" fillId="0" borderId="18" xfId="0" applyNumberFormat="1" applyFont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0" fillId="0" borderId="0" xfId="0" applyFont="1"/>
    <xf numFmtId="3" fontId="3" fillId="0" borderId="6" xfId="0" applyNumberFormat="1" applyFont="1" applyBorder="1" applyAlignment="1">
      <alignment horizontal="center" vertical="center"/>
    </xf>
    <xf numFmtId="0" fontId="2" fillId="4" borderId="21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/>
    </xf>
    <xf numFmtId="0" fontId="7" fillId="4" borderId="1" xfId="0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vertical="center" wrapText="1"/>
    </xf>
    <xf numFmtId="3" fontId="7" fillId="6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left" vertical="center"/>
    </xf>
    <xf numFmtId="0" fontId="2" fillId="4" borderId="11" xfId="0" applyFont="1" applyFill="1" applyBorder="1"/>
    <xf numFmtId="0" fontId="2" fillId="6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 wrapText="1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0" xfId="0" applyFont="1"/>
    <xf numFmtId="0" fontId="2" fillId="6" borderId="1" xfId="0" applyFont="1" applyFill="1" applyBorder="1" applyAlignment="1">
      <alignment vertical="center" wrapText="1"/>
    </xf>
    <xf numFmtId="3" fontId="3" fillId="8" borderId="5" xfId="0" applyNumberFormat="1" applyFont="1" applyFill="1" applyBorder="1" applyAlignment="1">
      <alignment horizontal="center" vertical="center"/>
    </xf>
    <xf numFmtId="0" fontId="0" fillId="0" borderId="0" xfId="0" applyBorder="1"/>
    <xf numFmtId="3" fontId="3" fillId="8" borderId="11" xfId="0" applyNumberFormat="1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>
      <alignment horizontal="center" vertical="center"/>
    </xf>
    <xf numFmtId="3" fontId="8" fillId="8" borderId="5" xfId="0" applyNumberFormat="1" applyFont="1" applyFill="1" applyBorder="1" applyAlignment="1">
      <alignment horizontal="center" vertical="center"/>
    </xf>
    <xf numFmtId="3" fontId="8" fillId="8" borderId="18" xfId="0" applyNumberFormat="1" applyFont="1" applyFill="1" applyBorder="1" applyAlignment="1">
      <alignment horizontal="center" vertical="center"/>
    </xf>
    <xf numFmtId="9" fontId="1" fillId="5" borderId="0" xfId="1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vertical="center"/>
    </xf>
    <xf numFmtId="9" fontId="0" fillId="0" borderId="2" xfId="1" applyFont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3" fontId="2" fillId="5" borderId="0" xfId="0" applyNumberFormat="1" applyFont="1" applyFill="1" applyAlignment="1">
      <alignment horizontal="center" vertical="center"/>
    </xf>
    <xf numFmtId="9" fontId="2" fillId="5" borderId="0" xfId="1" applyFont="1" applyFill="1" applyAlignment="1">
      <alignment horizontal="center" vertical="center"/>
    </xf>
    <xf numFmtId="9" fontId="2" fillId="4" borderId="0" xfId="1" applyFont="1" applyFill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 applyBorder="1" applyAlignment="1">
      <alignment horizontal="center" vertical="center"/>
    </xf>
    <xf numFmtId="3" fontId="0" fillId="0" borderId="0" xfId="0" applyNumberFormat="1" applyBorder="1"/>
    <xf numFmtId="3" fontId="3" fillId="0" borderId="0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J7" sqref="J7"/>
    </sheetView>
  </sheetViews>
  <sheetFormatPr baseColWidth="10" defaultRowHeight="15" x14ac:dyDescent="0.25"/>
  <cols>
    <col min="1" max="5" width="12.7109375" style="5" customWidth="1"/>
    <col min="6" max="7" width="11.42578125" style="5"/>
    <col min="8" max="8" width="16.7109375" style="5" customWidth="1"/>
    <col min="9" max="16384" width="11.42578125" style="5"/>
  </cols>
  <sheetData>
    <row r="1" spans="1:7" ht="36" customHeight="1" x14ac:dyDescent="0.25">
      <c r="A1" s="116" t="s">
        <v>195</v>
      </c>
      <c r="B1" s="117"/>
      <c r="C1" s="117"/>
      <c r="D1" s="117"/>
      <c r="E1" s="117"/>
      <c r="F1" s="117"/>
      <c r="G1" s="117"/>
    </row>
    <row r="2" spans="1:7" ht="72" customHeight="1" x14ac:dyDescent="0.25">
      <c r="A2" s="28" t="s">
        <v>15</v>
      </c>
      <c r="B2" s="28" t="s">
        <v>14</v>
      </c>
      <c r="C2" s="28" t="s">
        <v>94</v>
      </c>
      <c r="D2" s="28" t="s">
        <v>13</v>
      </c>
      <c r="E2" s="29" t="s">
        <v>16</v>
      </c>
      <c r="F2" s="103" t="s">
        <v>95</v>
      </c>
      <c r="G2" s="103" t="s">
        <v>96</v>
      </c>
    </row>
    <row r="3" spans="1:7" ht="21" customHeight="1" x14ac:dyDescent="0.25">
      <c r="A3" s="119">
        <v>2012</v>
      </c>
      <c r="B3" s="100" t="s">
        <v>21</v>
      </c>
      <c r="C3" s="8">
        <v>7761</v>
      </c>
      <c r="D3" s="8">
        <v>6872</v>
      </c>
      <c r="E3" s="8">
        <v>5760</v>
      </c>
      <c r="F3" s="105">
        <f>E3/C3</f>
        <v>0.7421724004638578</v>
      </c>
      <c r="G3" s="105">
        <f>E3/D3</f>
        <v>0.8381839348079162</v>
      </c>
    </row>
    <row r="4" spans="1:7" ht="21" customHeight="1" x14ac:dyDescent="0.25">
      <c r="A4" s="119"/>
      <c r="B4" s="100" t="s">
        <v>22</v>
      </c>
      <c r="C4" s="8">
        <v>5339</v>
      </c>
      <c r="D4" s="8">
        <v>4789</v>
      </c>
      <c r="E4" s="8">
        <v>4170</v>
      </c>
      <c r="F4" s="105">
        <f t="shared" ref="F4:F15" si="0">E4/C4</f>
        <v>0.7810451395392396</v>
      </c>
      <c r="G4" s="105">
        <f t="shared" ref="G4:G15" si="1">E4/D4</f>
        <v>0.87074545834203387</v>
      </c>
    </row>
    <row r="5" spans="1:7" ht="21" customHeight="1" x14ac:dyDescent="0.25">
      <c r="A5" s="118">
        <v>2013</v>
      </c>
      <c r="B5" s="101" t="s">
        <v>21</v>
      </c>
      <c r="C5" s="102">
        <v>8589</v>
      </c>
      <c r="D5" s="102">
        <v>7670</v>
      </c>
      <c r="E5" s="102">
        <v>6249</v>
      </c>
      <c r="F5" s="106">
        <f t="shared" si="0"/>
        <v>0.7275585050646175</v>
      </c>
      <c r="G5" s="106">
        <f t="shared" si="1"/>
        <v>0.81473272490221638</v>
      </c>
    </row>
    <row r="6" spans="1:7" ht="21" customHeight="1" x14ac:dyDescent="0.25">
      <c r="A6" s="118"/>
      <c r="B6" s="101" t="s">
        <v>22</v>
      </c>
      <c r="C6" s="102">
        <v>5668</v>
      </c>
      <c r="D6" s="102">
        <v>5020</v>
      </c>
      <c r="E6" s="102">
        <v>4422</v>
      </c>
      <c r="F6" s="106">
        <f t="shared" si="0"/>
        <v>0.78016937191249114</v>
      </c>
      <c r="G6" s="106">
        <f t="shared" si="1"/>
        <v>0.88087649402390433</v>
      </c>
    </row>
    <row r="7" spans="1:7" ht="21" customHeight="1" x14ac:dyDescent="0.25">
      <c r="A7" s="119">
        <v>2014</v>
      </c>
      <c r="B7" s="100" t="s">
        <v>21</v>
      </c>
      <c r="C7" s="8">
        <v>10724</v>
      </c>
      <c r="D7" s="8">
        <v>7706</v>
      </c>
      <c r="E7" s="8">
        <v>6441</v>
      </c>
      <c r="F7" s="105">
        <f t="shared" si="0"/>
        <v>0.60061544199925399</v>
      </c>
      <c r="G7" s="105">
        <f t="shared" si="1"/>
        <v>0.83584220088242922</v>
      </c>
    </row>
    <row r="8" spans="1:7" ht="21" customHeight="1" x14ac:dyDescent="0.25">
      <c r="A8" s="119"/>
      <c r="B8" s="100" t="s">
        <v>22</v>
      </c>
      <c r="C8" s="8">
        <v>6039</v>
      </c>
      <c r="D8" s="8">
        <v>5625</v>
      </c>
      <c r="E8" s="8">
        <v>4925</v>
      </c>
      <c r="F8" s="105">
        <f t="shared" si="0"/>
        <v>0.81553237290942204</v>
      </c>
      <c r="G8" s="105">
        <f t="shared" si="1"/>
        <v>0.87555555555555553</v>
      </c>
    </row>
    <row r="9" spans="1:7" ht="21" customHeight="1" x14ac:dyDescent="0.25">
      <c r="A9" s="118">
        <v>2015</v>
      </c>
      <c r="B9" s="101" t="s">
        <v>21</v>
      </c>
      <c r="C9" s="102">
        <v>9726</v>
      </c>
      <c r="D9" s="102">
        <v>8640</v>
      </c>
      <c r="E9" s="102">
        <v>7013</v>
      </c>
      <c r="F9" s="106">
        <f t="shared" si="0"/>
        <v>0.72105696072383307</v>
      </c>
      <c r="G9" s="106">
        <f t="shared" si="1"/>
        <v>0.81168981481481484</v>
      </c>
    </row>
    <row r="10" spans="1:7" ht="21" customHeight="1" x14ac:dyDescent="0.25">
      <c r="A10" s="118"/>
      <c r="B10" s="101" t="s">
        <v>22</v>
      </c>
      <c r="C10" s="102">
        <v>6821</v>
      </c>
      <c r="D10" s="102">
        <v>6211</v>
      </c>
      <c r="E10" s="102">
        <v>5030</v>
      </c>
      <c r="F10" s="106">
        <f t="shared" si="0"/>
        <v>0.73742852954112303</v>
      </c>
      <c r="G10" s="106">
        <f t="shared" si="1"/>
        <v>0.80985348575108673</v>
      </c>
    </row>
    <row r="11" spans="1:7" ht="21" customHeight="1" x14ac:dyDescent="0.25">
      <c r="A11" s="119">
        <v>2016</v>
      </c>
      <c r="B11" s="100" t="s">
        <v>21</v>
      </c>
      <c r="C11" s="8">
        <v>10440</v>
      </c>
      <c r="D11" s="8">
        <v>8544</v>
      </c>
      <c r="E11" s="8">
        <v>6825</v>
      </c>
      <c r="F11" s="105">
        <f t="shared" si="0"/>
        <v>0.65373563218390807</v>
      </c>
      <c r="G11" s="105">
        <f t="shared" si="1"/>
        <v>0.7988061797752809</v>
      </c>
    </row>
    <row r="12" spans="1:7" ht="21" customHeight="1" x14ac:dyDescent="0.25">
      <c r="A12" s="119"/>
      <c r="B12" s="100" t="s">
        <v>22</v>
      </c>
      <c r="C12" s="8">
        <v>6270</v>
      </c>
      <c r="D12" s="8">
        <v>5687</v>
      </c>
      <c r="E12" s="8">
        <v>4948</v>
      </c>
      <c r="F12" s="105">
        <f t="shared" si="0"/>
        <v>0.78915470494417861</v>
      </c>
      <c r="G12" s="105">
        <f t="shared" si="1"/>
        <v>0.87005451028661862</v>
      </c>
    </row>
    <row r="13" spans="1:7" ht="21" customHeight="1" x14ac:dyDescent="0.25">
      <c r="A13" s="118">
        <v>2017</v>
      </c>
      <c r="B13" s="101" t="s">
        <v>21</v>
      </c>
      <c r="C13" s="102">
        <v>9680</v>
      </c>
      <c r="D13" s="102">
        <v>8189</v>
      </c>
      <c r="E13" s="102">
        <v>6341</v>
      </c>
      <c r="F13" s="106">
        <f t="shared" si="0"/>
        <v>0.65506198347107436</v>
      </c>
      <c r="G13" s="106">
        <f t="shared" si="1"/>
        <v>0.7743314201978263</v>
      </c>
    </row>
    <row r="14" spans="1:7" ht="21" customHeight="1" x14ac:dyDescent="0.25">
      <c r="A14" s="118"/>
      <c r="B14" s="101" t="s">
        <v>22</v>
      </c>
      <c r="C14" s="102">
        <v>4969</v>
      </c>
      <c r="D14" s="102">
        <v>4508</v>
      </c>
      <c r="E14" s="102">
        <v>3739</v>
      </c>
      <c r="F14" s="106">
        <f t="shared" si="0"/>
        <v>0.75246528476554642</v>
      </c>
      <c r="G14" s="106">
        <f t="shared" si="1"/>
        <v>0.82941437444543031</v>
      </c>
    </row>
    <row r="15" spans="1:7" ht="21" customHeight="1" x14ac:dyDescent="0.25">
      <c r="A15" s="100">
        <v>2018</v>
      </c>
      <c r="B15" s="100" t="s">
        <v>21</v>
      </c>
      <c r="C15" s="8">
        <v>7831</v>
      </c>
      <c r="D15" s="8">
        <v>7237</v>
      </c>
      <c r="E15" s="8">
        <v>5899</v>
      </c>
      <c r="F15" s="105">
        <f t="shared" si="0"/>
        <v>0.75328821351040731</v>
      </c>
      <c r="G15" s="105">
        <f t="shared" si="1"/>
        <v>0.81511676108884901</v>
      </c>
    </row>
    <row r="18" ht="22.5" customHeight="1" x14ac:dyDescent="0.25"/>
  </sheetData>
  <sheetProtection algorithmName="SHA-512" hashValue="+a25YdIk/UctC7YhsYmUsdUFQlJcxTPdT9pjLdhFX59s9kt+bc69YvxParWQAhdY9/7tyvTt8z4tvgSGvgqSwg==" saltValue="lOWQg4t+150Gl5CPfB1SOw==" spinCount="100000" sheet="1" objects="1" scenarios="1"/>
  <mergeCells count="7">
    <mergeCell ref="A1:G1"/>
    <mergeCell ref="A13:A14"/>
    <mergeCell ref="A3:A4"/>
    <mergeCell ref="A5:A6"/>
    <mergeCell ref="A7:A8"/>
    <mergeCell ref="A9:A10"/>
    <mergeCell ref="A11:A12"/>
  </mergeCells>
  <printOptions horizont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E1"/>
    </sheetView>
  </sheetViews>
  <sheetFormatPr baseColWidth="10" defaultRowHeight="15" x14ac:dyDescent="0.25"/>
  <cols>
    <col min="1" max="1" width="41.85546875" customWidth="1"/>
    <col min="2" max="5" width="10.140625" customWidth="1"/>
  </cols>
  <sheetData>
    <row r="1" spans="1:8" ht="36" customHeight="1" x14ac:dyDescent="0.25">
      <c r="A1" s="120" t="s">
        <v>206</v>
      </c>
      <c r="B1" s="121"/>
      <c r="C1" s="121"/>
      <c r="D1" s="121"/>
      <c r="E1" s="122"/>
      <c r="H1" s="94"/>
    </row>
    <row r="2" spans="1:8" ht="25.5" x14ac:dyDescent="0.25">
      <c r="A2" s="22" t="s">
        <v>177</v>
      </c>
      <c r="B2" s="22" t="s">
        <v>105</v>
      </c>
      <c r="C2" s="22" t="s">
        <v>178</v>
      </c>
      <c r="D2" s="22" t="s">
        <v>1</v>
      </c>
      <c r="E2" s="22" t="s">
        <v>9</v>
      </c>
      <c r="H2" s="94"/>
    </row>
    <row r="3" spans="1:8" ht="21" customHeight="1" x14ac:dyDescent="0.25">
      <c r="A3" s="47" t="s">
        <v>85</v>
      </c>
      <c r="B3" s="40"/>
      <c r="C3" s="31">
        <v>3</v>
      </c>
      <c r="D3" s="35"/>
      <c r="E3" s="25">
        <f>SUM(B3:D3)</f>
        <v>3</v>
      </c>
    </row>
    <row r="4" spans="1:8" ht="21" customHeight="1" x14ac:dyDescent="0.25">
      <c r="A4" s="47" t="s">
        <v>108</v>
      </c>
      <c r="B4" s="42">
        <v>1</v>
      </c>
      <c r="C4" s="35"/>
      <c r="D4" s="35"/>
      <c r="E4" s="25">
        <f>SUM(B4:D4)</f>
        <v>1</v>
      </c>
    </row>
    <row r="5" spans="1:8" ht="21" customHeight="1" x14ac:dyDescent="0.25">
      <c r="A5" s="60" t="s">
        <v>111</v>
      </c>
      <c r="B5" s="41"/>
      <c r="C5" s="35"/>
      <c r="D5" s="31">
        <v>1</v>
      </c>
      <c r="E5" s="25">
        <f>SUM(B5:D5)</f>
        <v>1</v>
      </c>
    </row>
    <row r="6" spans="1:8" ht="21" customHeight="1" x14ac:dyDescent="0.25">
      <c r="A6" s="61" t="s">
        <v>9</v>
      </c>
      <c r="B6" s="109">
        <f>SUM(B3:B5)</f>
        <v>1</v>
      </c>
      <c r="C6" s="109">
        <f>SUM(C3:C5)</f>
        <v>3</v>
      </c>
      <c r="D6" s="109">
        <f>SUM(D3:D5)</f>
        <v>1</v>
      </c>
      <c r="E6" s="109">
        <f>SUM(E3:E5)</f>
        <v>5</v>
      </c>
    </row>
  </sheetData>
  <sheetProtection algorithmName="SHA-512" hashValue="YAWBVhaOWAjvEeMmDErZuo14fmUxM0Jbbxr2VJE5f5/AHO8nIX4okIObbPo1ZcKuoJSKLjidq6X+puHfKm7Z3w==" saltValue="aKVRDmbwywTcKrBcPvzsPQ==" spinCount="100000" sheet="1" objects="1" scenarios="1"/>
  <mergeCells count="1">
    <mergeCell ref="A1:E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3" sqref="C3:C4"/>
    </sheetView>
  </sheetViews>
  <sheetFormatPr baseColWidth="10" defaultRowHeight="15" x14ac:dyDescent="0.25"/>
  <cols>
    <col min="1" max="1" width="22.85546875" customWidth="1"/>
    <col min="2" max="8" width="8.5703125" customWidth="1"/>
  </cols>
  <sheetData>
    <row r="1" spans="1:10" ht="36" customHeight="1" x14ac:dyDescent="0.25">
      <c r="A1" s="120" t="s">
        <v>205</v>
      </c>
      <c r="B1" s="121"/>
      <c r="C1" s="121"/>
      <c r="D1" s="121"/>
      <c r="E1" s="121"/>
      <c r="F1" s="121"/>
      <c r="G1" s="121"/>
      <c r="H1" s="122"/>
    </row>
    <row r="2" spans="1:10" ht="25.5" x14ac:dyDescent="0.25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10" ht="21" customHeight="1" x14ac:dyDescent="0.25">
      <c r="A3" s="37" t="s">
        <v>23</v>
      </c>
      <c r="B3" s="10">
        <v>2877</v>
      </c>
      <c r="C3" s="10">
        <v>1437</v>
      </c>
      <c r="D3" s="10">
        <v>1062</v>
      </c>
      <c r="E3" s="10">
        <v>169</v>
      </c>
      <c r="F3" s="10">
        <v>868</v>
      </c>
      <c r="G3" s="10">
        <v>1418</v>
      </c>
      <c r="H3" s="25">
        <f>SUM(B3:G3)</f>
        <v>7831</v>
      </c>
      <c r="J3" s="112"/>
    </row>
    <row r="4" spans="1:10" ht="21" customHeight="1" x14ac:dyDescent="0.25">
      <c r="A4" s="37" t="s">
        <v>13</v>
      </c>
      <c r="B4" s="10">
        <v>2577</v>
      </c>
      <c r="C4" s="10">
        <v>1412</v>
      </c>
      <c r="D4" s="10">
        <v>1017</v>
      </c>
      <c r="E4" s="10">
        <v>165</v>
      </c>
      <c r="F4" s="10">
        <v>824</v>
      </c>
      <c r="G4" s="10">
        <v>1242</v>
      </c>
      <c r="H4" s="25">
        <f t="shared" ref="H4:H5" si="0">SUM(B4:G4)</f>
        <v>7237</v>
      </c>
      <c r="J4" s="112"/>
    </row>
    <row r="5" spans="1:10" ht="24.95" customHeight="1" x14ac:dyDescent="0.25">
      <c r="A5" s="38" t="s">
        <v>16</v>
      </c>
      <c r="B5" s="10">
        <v>1913</v>
      </c>
      <c r="C5" s="10">
        <v>1239</v>
      </c>
      <c r="D5" s="10">
        <v>892</v>
      </c>
      <c r="E5" s="10">
        <v>111</v>
      </c>
      <c r="F5" s="10">
        <v>674</v>
      </c>
      <c r="G5" s="10">
        <v>1070</v>
      </c>
      <c r="H5" s="25">
        <f t="shared" si="0"/>
        <v>5899</v>
      </c>
      <c r="J5" s="112"/>
    </row>
    <row r="6" spans="1:10" ht="24.95" customHeight="1" x14ac:dyDescent="0.25">
      <c r="A6" s="63" t="s">
        <v>95</v>
      </c>
      <c r="B6" s="110">
        <f>B5/B3</f>
        <v>0.66492874522071599</v>
      </c>
      <c r="C6" s="110">
        <f t="shared" ref="C6:G6" si="1">C5/C3</f>
        <v>0.86221294363256784</v>
      </c>
      <c r="D6" s="110">
        <f t="shared" si="1"/>
        <v>0.839924670433145</v>
      </c>
      <c r="E6" s="110">
        <f t="shared" si="1"/>
        <v>0.65680473372781067</v>
      </c>
      <c r="F6" s="110">
        <f t="shared" si="1"/>
        <v>0.77649769585253459</v>
      </c>
      <c r="G6" s="110">
        <f t="shared" si="1"/>
        <v>0.75458392101551486</v>
      </c>
      <c r="H6" s="110">
        <f>H5/H3</f>
        <v>0.75328821351040731</v>
      </c>
    </row>
    <row r="7" spans="1:10" ht="24.95" customHeight="1" x14ac:dyDescent="0.25">
      <c r="A7" s="63" t="s">
        <v>96</v>
      </c>
      <c r="B7" s="110">
        <f>B5/B4</f>
        <v>0.74233604967015909</v>
      </c>
      <c r="C7" s="110">
        <f t="shared" ref="C7:G7" si="2">C5/C4</f>
        <v>0.87747875354107652</v>
      </c>
      <c r="D7" s="110">
        <f>D5/D4</f>
        <v>0.87708947885939037</v>
      </c>
      <c r="E7" s="110">
        <f t="shared" si="2"/>
        <v>0.67272727272727273</v>
      </c>
      <c r="F7" s="110">
        <f t="shared" si="2"/>
        <v>0.81796116504854366</v>
      </c>
      <c r="G7" s="110">
        <f t="shared" si="2"/>
        <v>0.86151368760064417</v>
      </c>
      <c r="H7" s="110">
        <f t="shared" ref="H7" si="3">H5/H4</f>
        <v>0.81511676108884901</v>
      </c>
    </row>
  </sheetData>
  <sheetProtection algorithmName="SHA-512" hashValue="PjiO6B7UyoGLLvur0xmSWsC+g9a2R3q+fX9s7otHDUhhHSC5hqKXwgkupRnQPtNc+4CYHDFjUE+w68t07QYZDg==" saltValue="mC1vhdcrAufEn8i1XBk6nA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K24" sqref="K24"/>
    </sheetView>
  </sheetViews>
  <sheetFormatPr baseColWidth="10" defaultRowHeight="12.75" x14ac:dyDescent="0.2"/>
  <cols>
    <col min="1" max="1" width="21.140625" style="3" customWidth="1"/>
    <col min="2" max="8" width="8.5703125" style="3" customWidth="1"/>
    <col min="9" max="16384" width="11.42578125" style="3"/>
  </cols>
  <sheetData>
    <row r="1" spans="1:10" ht="36" customHeight="1" x14ac:dyDescent="0.2">
      <c r="A1" s="120" t="s">
        <v>204</v>
      </c>
      <c r="B1" s="121"/>
      <c r="C1" s="121"/>
      <c r="D1" s="121"/>
      <c r="E1" s="121"/>
      <c r="F1" s="121"/>
      <c r="G1" s="121"/>
      <c r="H1" s="122"/>
    </row>
    <row r="2" spans="1:10" ht="25.5" x14ac:dyDescent="0.2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10" ht="21" customHeight="1" x14ac:dyDescent="0.2">
      <c r="A3" s="37" t="s">
        <v>23</v>
      </c>
      <c r="B3" s="9">
        <v>2219</v>
      </c>
      <c r="C3" s="9">
        <v>972</v>
      </c>
      <c r="D3" s="9">
        <v>707</v>
      </c>
      <c r="E3" s="9">
        <v>119</v>
      </c>
      <c r="F3" s="9">
        <v>771</v>
      </c>
      <c r="G3" s="9">
        <v>1207</v>
      </c>
      <c r="H3" s="25">
        <f>SUM(B3:G3)</f>
        <v>5995</v>
      </c>
      <c r="J3" s="4"/>
    </row>
    <row r="4" spans="1:10" ht="21" customHeight="1" x14ac:dyDescent="0.2">
      <c r="A4" s="37" t="s">
        <v>13</v>
      </c>
      <c r="B4" s="9">
        <v>1978</v>
      </c>
      <c r="C4" s="9">
        <v>962</v>
      </c>
      <c r="D4" s="9">
        <v>691</v>
      </c>
      <c r="E4" s="9">
        <v>116</v>
      </c>
      <c r="F4" s="9">
        <v>727</v>
      </c>
      <c r="G4" s="9">
        <v>1036</v>
      </c>
      <c r="H4" s="25">
        <f t="shared" ref="H4:H5" si="0">SUM(B4:G4)</f>
        <v>5510</v>
      </c>
      <c r="J4" s="4"/>
    </row>
    <row r="5" spans="1:10" ht="21" customHeight="1" x14ac:dyDescent="0.2">
      <c r="A5" s="38" t="s">
        <v>16</v>
      </c>
      <c r="B5" s="9">
        <v>1420</v>
      </c>
      <c r="C5" s="9">
        <v>899</v>
      </c>
      <c r="D5" s="9">
        <v>607</v>
      </c>
      <c r="E5" s="9">
        <v>74</v>
      </c>
      <c r="F5" s="9">
        <v>590</v>
      </c>
      <c r="G5" s="9">
        <v>893</v>
      </c>
      <c r="H5" s="25">
        <f t="shared" si="0"/>
        <v>4483</v>
      </c>
    </row>
    <row r="6" spans="1:10" ht="24.95" customHeight="1" x14ac:dyDescent="0.2">
      <c r="A6" s="39" t="s">
        <v>95</v>
      </c>
      <c r="B6" s="110">
        <f>B5/B3</f>
        <v>0.63992789544840023</v>
      </c>
      <c r="C6" s="110">
        <f t="shared" ref="C6:H6" si="1">C5/C3</f>
        <v>0.92489711934156382</v>
      </c>
      <c r="D6" s="110">
        <f t="shared" si="1"/>
        <v>0.85855728429985856</v>
      </c>
      <c r="E6" s="110">
        <f t="shared" si="1"/>
        <v>0.62184873949579833</v>
      </c>
      <c r="F6" s="110">
        <f t="shared" si="1"/>
        <v>0.7652399481193255</v>
      </c>
      <c r="G6" s="110">
        <f t="shared" si="1"/>
        <v>0.73985086992543492</v>
      </c>
      <c r="H6" s="110">
        <f t="shared" si="1"/>
        <v>0.74778982485404499</v>
      </c>
    </row>
    <row r="7" spans="1:10" ht="24.95" customHeight="1" x14ac:dyDescent="0.2">
      <c r="A7" s="39" t="s">
        <v>96</v>
      </c>
      <c r="B7" s="110">
        <f>B5/B4</f>
        <v>0.71789686552072796</v>
      </c>
      <c r="C7" s="110">
        <f t="shared" ref="C7:G7" si="2">C5/C4</f>
        <v>0.93451143451143448</v>
      </c>
      <c r="D7" s="110">
        <f>D5/D4</f>
        <v>0.87843704775687415</v>
      </c>
      <c r="E7" s="110">
        <f t="shared" si="2"/>
        <v>0.63793103448275867</v>
      </c>
      <c r="F7" s="110">
        <f t="shared" si="2"/>
        <v>0.81155433287482803</v>
      </c>
      <c r="G7" s="110">
        <f t="shared" si="2"/>
        <v>0.86196911196911197</v>
      </c>
      <c r="H7" s="110">
        <f>H5/H4</f>
        <v>0.81361161524500902</v>
      </c>
    </row>
  </sheetData>
  <sheetProtection algorithmName="SHA-512" hashValue="eq3ckJHWHKPSByRMyHwg4mu9vIExMuoNtip/sJ88gkdBjgdYj4tijJpPPw+bmCHRjFQ+euPnitcEWIr9zty2YA==" saltValue="WV3tvFLxZH3j+8xnqhgBuQ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R35" sqref="R35:R38"/>
    </sheetView>
  </sheetViews>
  <sheetFormatPr baseColWidth="10" defaultRowHeight="15" x14ac:dyDescent="0.25"/>
  <cols>
    <col min="1" max="1" width="18.5703125" customWidth="1"/>
    <col min="2" max="8" width="8.7109375" customWidth="1"/>
  </cols>
  <sheetData>
    <row r="1" spans="1:8" ht="36" customHeight="1" x14ac:dyDescent="0.25">
      <c r="A1" s="120" t="s">
        <v>203</v>
      </c>
      <c r="B1" s="121"/>
      <c r="C1" s="121"/>
      <c r="D1" s="121"/>
      <c r="E1" s="121"/>
      <c r="F1" s="121"/>
      <c r="G1" s="121"/>
      <c r="H1" s="122"/>
    </row>
    <row r="2" spans="1:8" ht="25.5" x14ac:dyDescent="0.25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8" ht="21" customHeight="1" x14ac:dyDescent="0.25">
      <c r="A3" s="37" t="s">
        <v>23</v>
      </c>
      <c r="B3" s="9">
        <v>360</v>
      </c>
      <c r="C3" s="9">
        <v>341</v>
      </c>
      <c r="D3" s="9">
        <v>250</v>
      </c>
      <c r="E3" s="9">
        <v>50</v>
      </c>
      <c r="F3" s="9">
        <v>67</v>
      </c>
      <c r="G3" s="9">
        <v>107</v>
      </c>
      <c r="H3" s="25">
        <f>SUM(B3:G3)</f>
        <v>1175</v>
      </c>
    </row>
    <row r="4" spans="1:8" ht="21" customHeight="1" x14ac:dyDescent="0.25">
      <c r="A4" s="37" t="s">
        <v>13</v>
      </c>
      <c r="B4" s="9">
        <v>330</v>
      </c>
      <c r="C4" s="9">
        <v>335</v>
      </c>
      <c r="D4" s="9">
        <v>241</v>
      </c>
      <c r="E4" s="9">
        <v>49</v>
      </c>
      <c r="F4" s="9">
        <v>67</v>
      </c>
      <c r="G4" s="9">
        <v>103</v>
      </c>
      <c r="H4" s="25">
        <f t="shared" ref="H4:H5" si="0">SUM(B4:G4)</f>
        <v>1125</v>
      </c>
    </row>
    <row r="5" spans="1:8" ht="23.1" customHeight="1" x14ac:dyDescent="0.25">
      <c r="A5" s="38" t="s">
        <v>16</v>
      </c>
      <c r="B5" s="9">
        <v>285</v>
      </c>
      <c r="C5" s="9">
        <v>256</v>
      </c>
      <c r="D5" s="9">
        <v>210</v>
      </c>
      <c r="E5" s="9">
        <v>37</v>
      </c>
      <c r="F5" s="9">
        <v>59</v>
      </c>
      <c r="G5" s="9">
        <v>101</v>
      </c>
      <c r="H5" s="25">
        <f t="shared" si="0"/>
        <v>948</v>
      </c>
    </row>
    <row r="6" spans="1:8" ht="23.1" customHeight="1" x14ac:dyDescent="0.25">
      <c r="A6" s="63" t="s">
        <v>95</v>
      </c>
      <c r="B6" s="110">
        <f>B5/B3</f>
        <v>0.79166666666666663</v>
      </c>
      <c r="C6" s="110">
        <f t="shared" ref="C6:H6" si="1">C5/C3</f>
        <v>0.75073313782991202</v>
      </c>
      <c r="D6" s="110">
        <f t="shared" si="1"/>
        <v>0.84</v>
      </c>
      <c r="E6" s="110">
        <f t="shared" si="1"/>
        <v>0.74</v>
      </c>
      <c r="F6" s="110">
        <f t="shared" si="1"/>
        <v>0.88059701492537312</v>
      </c>
      <c r="G6" s="110">
        <f t="shared" si="1"/>
        <v>0.94392523364485981</v>
      </c>
      <c r="H6" s="110">
        <f t="shared" si="1"/>
        <v>0.80680851063829784</v>
      </c>
    </row>
    <row r="7" spans="1:8" ht="23.1" customHeight="1" x14ac:dyDescent="0.25">
      <c r="A7" s="63" t="s">
        <v>96</v>
      </c>
      <c r="B7" s="110">
        <f>B5/B4</f>
        <v>0.86363636363636365</v>
      </c>
      <c r="C7" s="110">
        <f t="shared" ref="C7:H7" si="2">C5/C4</f>
        <v>0.76417910447761195</v>
      </c>
      <c r="D7" s="110">
        <f>D5/D4</f>
        <v>0.87136929460580914</v>
      </c>
      <c r="E7" s="110">
        <f t="shared" si="2"/>
        <v>0.75510204081632648</v>
      </c>
      <c r="F7" s="110">
        <f t="shared" si="2"/>
        <v>0.88059701492537312</v>
      </c>
      <c r="G7" s="110">
        <f t="shared" si="2"/>
        <v>0.98058252427184467</v>
      </c>
      <c r="H7" s="110">
        <f t="shared" si="2"/>
        <v>0.84266666666666667</v>
      </c>
    </row>
  </sheetData>
  <sheetProtection algorithmName="SHA-512" hashValue="8jhA7Dhjl9Xqal6RAu2yBxF9zN9g/NBKVbWUW5287RhNzgAvtenNtGy/UNF9aeg7tdhDPZ+zcl2y7xtfVPw7qw==" saltValue="yEKG0p/X/eQbxux0uyX4+g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7" sqref="H7"/>
    </sheetView>
  </sheetViews>
  <sheetFormatPr baseColWidth="10" defaultRowHeight="15" x14ac:dyDescent="0.25"/>
  <cols>
    <col min="1" max="1" width="28.42578125" customWidth="1"/>
    <col min="2" max="8" width="8.28515625" customWidth="1"/>
  </cols>
  <sheetData>
    <row r="1" spans="1:8" ht="36" customHeight="1" x14ac:dyDescent="0.25">
      <c r="A1" s="123" t="s">
        <v>202</v>
      </c>
      <c r="B1" s="124"/>
      <c r="C1" s="124"/>
      <c r="D1" s="124"/>
      <c r="E1" s="124"/>
      <c r="F1" s="124"/>
      <c r="G1" s="124"/>
      <c r="H1" s="125"/>
    </row>
    <row r="2" spans="1:8" ht="25.5" x14ac:dyDescent="0.25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8" ht="21" customHeight="1" x14ac:dyDescent="0.25">
      <c r="A3" s="37" t="s">
        <v>23</v>
      </c>
      <c r="B3" s="9">
        <v>295</v>
      </c>
      <c r="C3" s="9">
        <v>121</v>
      </c>
      <c r="D3" s="9">
        <v>103</v>
      </c>
      <c r="E3" s="35"/>
      <c r="F3" s="35">
        <v>30</v>
      </c>
      <c r="G3" s="9">
        <v>102</v>
      </c>
      <c r="H3" s="25">
        <f>SUM(B3:G3)</f>
        <v>651</v>
      </c>
    </row>
    <row r="4" spans="1:8" ht="21" customHeight="1" x14ac:dyDescent="0.25">
      <c r="A4" s="37" t="s">
        <v>13</v>
      </c>
      <c r="B4" s="49">
        <v>267</v>
      </c>
      <c r="C4" s="49">
        <v>112</v>
      </c>
      <c r="D4" s="49">
        <v>85</v>
      </c>
      <c r="E4" s="35"/>
      <c r="F4" s="35">
        <v>30</v>
      </c>
      <c r="G4" s="49">
        <v>101</v>
      </c>
      <c r="H4" s="25">
        <f>SUM(B4:G4)</f>
        <v>595</v>
      </c>
    </row>
    <row r="5" spans="1:8" ht="21" customHeight="1" x14ac:dyDescent="0.25">
      <c r="A5" s="38" t="s">
        <v>16</v>
      </c>
      <c r="B5" s="49">
        <v>207</v>
      </c>
      <c r="C5" s="49">
        <v>81</v>
      </c>
      <c r="D5" s="49">
        <v>75</v>
      </c>
      <c r="E5" s="35"/>
      <c r="F5" s="35">
        <v>25</v>
      </c>
      <c r="G5" s="49">
        <v>75</v>
      </c>
      <c r="H5" s="25">
        <f>SUM(B5:G5)</f>
        <v>463</v>
      </c>
    </row>
    <row r="6" spans="1:8" ht="24.95" customHeight="1" x14ac:dyDescent="0.25">
      <c r="A6" s="63" t="s">
        <v>95</v>
      </c>
      <c r="B6" s="111">
        <f t="shared" ref="B6:D6" si="0">B5/B3</f>
        <v>0.70169491525423733</v>
      </c>
      <c r="C6" s="111">
        <f t="shared" si="0"/>
        <v>0.66942148760330578</v>
      </c>
      <c r="D6" s="111">
        <f t="shared" si="0"/>
        <v>0.72815533980582525</v>
      </c>
      <c r="E6" s="111"/>
      <c r="F6" s="111">
        <f>F5/F3</f>
        <v>0.83333333333333337</v>
      </c>
      <c r="G6" s="111">
        <f>G5/G3</f>
        <v>0.73529411764705888</v>
      </c>
      <c r="H6" s="110">
        <f>H5/H3</f>
        <v>0.71121351766513052</v>
      </c>
    </row>
    <row r="7" spans="1:8" ht="24.95" customHeight="1" x14ac:dyDescent="0.25">
      <c r="A7" s="63" t="s">
        <v>96</v>
      </c>
      <c r="B7" s="111">
        <f t="shared" ref="B7:F7" si="1">B5/B4</f>
        <v>0.7752808988764045</v>
      </c>
      <c r="C7" s="111">
        <f t="shared" si="1"/>
        <v>0.7232142857142857</v>
      </c>
      <c r="D7" s="111">
        <f t="shared" si="1"/>
        <v>0.88235294117647056</v>
      </c>
      <c r="E7" s="111"/>
      <c r="F7" s="111">
        <f t="shared" si="1"/>
        <v>0.83333333333333337</v>
      </c>
      <c r="G7" s="111">
        <f>G5/G4</f>
        <v>0.74257425742574257</v>
      </c>
      <c r="H7" s="110">
        <f>H5/H4</f>
        <v>0.77815126050420169</v>
      </c>
    </row>
  </sheetData>
  <sheetProtection algorithmName="SHA-512" hashValue="xAmjkteGASwMI9zCAf7NErbsy7hUlsa6gLxnA+RLzfXfPHfhIRvGj1Dm6yeef4zaqAqG9zSDEm1/kf/VAQRpiA==" saltValue="qTu9XJrTFrxIAgUPUKEynQ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2" workbookViewId="0">
      <selection activeCell="H35" sqref="H34:H35"/>
    </sheetView>
  </sheetViews>
  <sheetFormatPr baseColWidth="10" defaultRowHeight="15" x14ac:dyDescent="0.25"/>
  <cols>
    <col min="1" max="1" width="39.5703125" customWidth="1"/>
    <col min="2" max="6" width="8.28515625" customWidth="1"/>
  </cols>
  <sheetData>
    <row r="1" spans="1:6" ht="36" customHeight="1" x14ac:dyDescent="0.25">
      <c r="A1" s="123" t="s">
        <v>201</v>
      </c>
      <c r="B1" s="124"/>
      <c r="C1" s="124"/>
      <c r="D1" s="124"/>
      <c r="E1" s="124"/>
      <c r="F1" s="125"/>
    </row>
    <row r="2" spans="1:6" ht="25.5" x14ac:dyDescent="0.25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</v>
      </c>
      <c r="F2" s="22" t="s">
        <v>9</v>
      </c>
    </row>
    <row r="3" spans="1:6" ht="21" customHeight="1" x14ac:dyDescent="0.25">
      <c r="A3" s="37" t="s">
        <v>23</v>
      </c>
      <c r="B3" s="9">
        <v>3</v>
      </c>
      <c r="C3" s="9">
        <v>3</v>
      </c>
      <c r="D3" s="9">
        <v>2</v>
      </c>
      <c r="E3" s="9">
        <v>2</v>
      </c>
      <c r="F3" s="25">
        <f>SUM(B3:E3)</f>
        <v>10</v>
      </c>
    </row>
    <row r="4" spans="1:6" ht="21" customHeight="1" x14ac:dyDescent="0.25">
      <c r="A4" s="37" t="s">
        <v>13</v>
      </c>
      <c r="B4" s="49">
        <v>2</v>
      </c>
      <c r="C4" s="49">
        <v>3</v>
      </c>
      <c r="D4" s="49">
        <v>0</v>
      </c>
      <c r="E4" s="49">
        <v>2</v>
      </c>
      <c r="F4" s="25">
        <f>SUM(B4:E4)</f>
        <v>7</v>
      </c>
    </row>
    <row r="5" spans="1:6" ht="21" customHeight="1" x14ac:dyDescent="0.25">
      <c r="A5" s="38" t="s">
        <v>16</v>
      </c>
      <c r="B5" s="49">
        <v>1</v>
      </c>
      <c r="C5" s="49">
        <v>3</v>
      </c>
      <c r="D5" s="49">
        <v>0</v>
      </c>
      <c r="E5" s="49">
        <v>1</v>
      </c>
      <c r="F5" s="25">
        <f>SUM(B5:E5)</f>
        <v>5</v>
      </c>
    </row>
    <row r="6" spans="1:6" ht="21" customHeight="1" x14ac:dyDescent="0.25">
      <c r="A6" s="63" t="s">
        <v>95</v>
      </c>
      <c r="B6" s="99">
        <f>B4/B3</f>
        <v>0.66666666666666663</v>
      </c>
      <c r="C6" s="99">
        <f>C4/C3</f>
        <v>1</v>
      </c>
      <c r="D6" s="99">
        <v>0</v>
      </c>
      <c r="E6" s="99">
        <f>E4/E3</f>
        <v>1</v>
      </c>
      <c r="F6" s="99">
        <f>F4/F3</f>
        <v>0.7</v>
      </c>
    </row>
    <row r="7" spans="1:6" ht="21" customHeight="1" x14ac:dyDescent="0.25">
      <c r="A7" s="63" t="s">
        <v>96</v>
      </c>
      <c r="B7" s="99">
        <f>B5/B4</f>
        <v>0.5</v>
      </c>
      <c r="C7" s="99">
        <f>C5/C4</f>
        <v>1</v>
      </c>
      <c r="D7" s="99" t="s">
        <v>168</v>
      </c>
      <c r="E7" s="99">
        <f>E5/E4</f>
        <v>0.5</v>
      </c>
      <c r="F7" s="99">
        <f>F5/F4</f>
        <v>0.7142857142857143</v>
      </c>
    </row>
  </sheetData>
  <sheetProtection algorithmName="SHA-512" hashValue="Tdy/1X/uEEFsTP73YFxJ3FFrzVB/bifvHv7NzQQZDUAwoeTlN91ZdM3/IGAwVyd8FiatLohBAJz6vyghAou6YA==" saltValue="lAalHxHURlQHz+Wv72BLTA==" spinCount="100000" sheet="1" objects="1" scenarios="1"/>
  <mergeCells count="1">
    <mergeCell ref="A1:F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H9" sqref="H9"/>
    </sheetView>
  </sheetViews>
  <sheetFormatPr baseColWidth="10" defaultRowHeight="15" x14ac:dyDescent="0.25"/>
  <cols>
    <col min="1" max="1" width="15.5703125" style="3" customWidth="1"/>
    <col min="2" max="8" width="8.5703125" style="3" customWidth="1"/>
  </cols>
  <sheetData>
    <row r="1" spans="1:8" ht="38.25" customHeight="1" x14ac:dyDescent="0.25">
      <c r="A1" s="120" t="s">
        <v>200</v>
      </c>
      <c r="B1" s="121"/>
      <c r="C1" s="121"/>
      <c r="D1" s="121"/>
      <c r="E1" s="121"/>
      <c r="F1" s="121"/>
      <c r="G1" s="121"/>
      <c r="H1" s="122"/>
    </row>
    <row r="2" spans="1:8" ht="25.5" x14ac:dyDescent="0.25">
      <c r="A2" s="22" t="s">
        <v>20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8" ht="21" customHeight="1" x14ac:dyDescent="0.25">
      <c r="A3" s="62" t="s">
        <v>92</v>
      </c>
      <c r="B3" s="96"/>
      <c r="C3" s="9">
        <v>22</v>
      </c>
      <c r="D3" s="93"/>
      <c r="E3" s="93"/>
      <c r="F3" s="93"/>
      <c r="G3" s="93"/>
      <c r="H3" s="25">
        <f>SUM(B3:G3)</f>
        <v>22</v>
      </c>
    </row>
    <row r="4" spans="1:8" ht="21" customHeight="1" x14ac:dyDescent="0.25">
      <c r="A4" s="62" t="s">
        <v>19</v>
      </c>
      <c r="B4" s="44">
        <v>1420</v>
      </c>
      <c r="C4" s="9">
        <v>877</v>
      </c>
      <c r="D4" s="9">
        <v>607</v>
      </c>
      <c r="E4" s="9">
        <v>74</v>
      </c>
      <c r="F4" s="9">
        <v>590</v>
      </c>
      <c r="G4" s="9">
        <v>893</v>
      </c>
      <c r="H4" s="25">
        <f t="shared" ref="H4:H8" si="0">SUM(B4:G4)</f>
        <v>4461</v>
      </c>
    </row>
    <row r="5" spans="1:8" ht="21" customHeight="1" x14ac:dyDescent="0.25">
      <c r="A5" s="62" t="s">
        <v>91</v>
      </c>
      <c r="B5" s="44">
        <v>285</v>
      </c>
      <c r="C5" s="9">
        <v>256</v>
      </c>
      <c r="D5" s="9">
        <v>210</v>
      </c>
      <c r="E5" s="9">
        <v>37</v>
      </c>
      <c r="F5" s="9">
        <v>59</v>
      </c>
      <c r="G5" s="9">
        <v>101</v>
      </c>
      <c r="H5" s="25">
        <f t="shared" si="0"/>
        <v>948</v>
      </c>
    </row>
    <row r="6" spans="1:8" ht="21" customHeight="1" x14ac:dyDescent="0.25">
      <c r="A6" s="62" t="s">
        <v>18</v>
      </c>
      <c r="B6" s="44">
        <v>207</v>
      </c>
      <c r="C6" s="9">
        <v>81</v>
      </c>
      <c r="D6" s="9">
        <v>75</v>
      </c>
      <c r="E6" s="93"/>
      <c r="F6" s="93">
        <v>25</v>
      </c>
      <c r="G6" s="9">
        <v>75</v>
      </c>
      <c r="H6" s="25">
        <f t="shared" si="0"/>
        <v>463</v>
      </c>
    </row>
    <row r="7" spans="1:8" ht="21" customHeight="1" x14ac:dyDescent="0.25">
      <c r="A7" s="62" t="s">
        <v>17</v>
      </c>
      <c r="B7" s="44">
        <v>1</v>
      </c>
      <c r="C7" s="9">
        <v>3</v>
      </c>
      <c r="D7" s="93"/>
      <c r="E7" s="93"/>
      <c r="F7" s="93"/>
      <c r="G7" s="9">
        <v>1</v>
      </c>
      <c r="H7" s="25">
        <f t="shared" si="0"/>
        <v>5</v>
      </c>
    </row>
    <row r="8" spans="1:8" ht="21" customHeight="1" x14ac:dyDescent="0.25">
      <c r="A8" s="61" t="s">
        <v>9</v>
      </c>
      <c r="B8" s="65">
        <f>SUM(B3:B7)</f>
        <v>1913</v>
      </c>
      <c r="C8" s="65">
        <f t="shared" ref="C8:G8" si="1">SUM(C3:C7)</f>
        <v>1239</v>
      </c>
      <c r="D8" s="65">
        <f t="shared" si="1"/>
        <v>892</v>
      </c>
      <c r="E8" s="65">
        <f t="shared" si="1"/>
        <v>111</v>
      </c>
      <c r="F8" s="65">
        <f t="shared" si="1"/>
        <v>674</v>
      </c>
      <c r="G8" s="65">
        <f t="shared" si="1"/>
        <v>1070</v>
      </c>
      <c r="H8" s="64">
        <f t="shared" si="0"/>
        <v>5899</v>
      </c>
    </row>
  </sheetData>
  <sheetProtection algorithmName="SHA-512" hashValue="28/icTkJIM9eGUwkpwuAJNn/VR6gxpx1XDlnd2aYmVgDEjKw+Vs14r0A42kbRual3E2/FUaSSyyYt67VtXlsgw==" saltValue="RWg7wDiugpRG6IfigRcCtw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34.85546875" style="5" customWidth="1"/>
    <col min="2" max="2" width="7.42578125" style="5" customWidth="1"/>
    <col min="3" max="4" width="7.140625" style="5" customWidth="1"/>
    <col min="5" max="5" width="8" style="5" customWidth="1"/>
    <col min="6" max="6" width="7.140625" style="5" customWidth="1"/>
    <col min="7" max="8" width="6.7109375" style="5" customWidth="1"/>
    <col min="9" max="16384" width="11.42578125" style="5"/>
  </cols>
  <sheetData>
    <row r="1" spans="1:8" ht="36" customHeight="1" x14ac:dyDescent="0.25">
      <c r="A1" s="120" t="s">
        <v>199</v>
      </c>
      <c r="B1" s="121"/>
      <c r="C1" s="121"/>
      <c r="D1" s="121"/>
      <c r="E1" s="121"/>
      <c r="F1" s="121"/>
      <c r="G1" s="121"/>
      <c r="H1" s="122"/>
    </row>
    <row r="2" spans="1:8" ht="26.25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</row>
    <row r="3" spans="1:8" ht="21" customHeight="1" x14ac:dyDescent="0.25">
      <c r="A3" s="66" t="s">
        <v>85</v>
      </c>
      <c r="B3" s="77">
        <f>SUM(B4:B8)</f>
        <v>249</v>
      </c>
      <c r="C3" s="77">
        <f>SUM(C4:C8)</f>
        <v>233</v>
      </c>
      <c r="D3" s="77"/>
      <c r="E3" s="77"/>
      <c r="F3" s="77">
        <f>SUM(F4:F8)</f>
        <v>83</v>
      </c>
      <c r="G3" s="77"/>
      <c r="H3" s="77">
        <f>SUM(B3:G3)</f>
        <v>565</v>
      </c>
    </row>
    <row r="4" spans="1:8" ht="21" customHeight="1" x14ac:dyDescent="0.25">
      <c r="A4" s="62" t="s">
        <v>44</v>
      </c>
      <c r="B4" s="44">
        <v>196</v>
      </c>
      <c r="C4" s="9">
        <v>62</v>
      </c>
      <c r="D4" s="93"/>
      <c r="E4" s="93"/>
      <c r="F4" s="93"/>
      <c r="G4" s="93"/>
      <c r="H4" s="82">
        <f t="shared" ref="H4:H39" si="0">SUM(B4:G4)</f>
        <v>258</v>
      </c>
    </row>
    <row r="5" spans="1:8" ht="21" customHeight="1" x14ac:dyDescent="0.25">
      <c r="A5" s="62" t="s">
        <v>59</v>
      </c>
      <c r="B5" s="44">
        <v>53</v>
      </c>
      <c r="C5" s="9"/>
      <c r="D5" s="93"/>
      <c r="E5" s="93"/>
      <c r="F5" s="81">
        <v>83</v>
      </c>
      <c r="G5" s="93"/>
      <c r="H5" s="82">
        <f t="shared" si="0"/>
        <v>136</v>
      </c>
    </row>
    <row r="6" spans="1:8" ht="21" customHeight="1" x14ac:dyDescent="0.25">
      <c r="A6" s="62" t="s">
        <v>73</v>
      </c>
      <c r="B6" s="93"/>
      <c r="C6" s="71">
        <v>119</v>
      </c>
      <c r="D6" s="93"/>
      <c r="E6" s="93"/>
      <c r="F6" s="93"/>
      <c r="G6" s="93"/>
      <c r="H6" s="82">
        <f t="shared" si="0"/>
        <v>119</v>
      </c>
    </row>
    <row r="7" spans="1:8" ht="21" customHeight="1" x14ac:dyDescent="0.25">
      <c r="A7" s="62" t="s">
        <v>87</v>
      </c>
      <c r="B7" s="93"/>
      <c r="C7" s="71">
        <v>30</v>
      </c>
      <c r="D7" s="93"/>
      <c r="E7" s="93"/>
      <c r="F7" s="93"/>
      <c r="G7" s="93"/>
      <c r="H7" s="82">
        <f t="shared" si="0"/>
        <v>30</v>
      </c>
    </row>
    <row r="8" spans="1:8" ht="21" customHeight="1" x14ac:dyDescent="0.25">
      <c r="A8" s="62" t="s">
        <v>88</v>
      </c>
      <c r="B8" s="93"/>
      <c r="C8" s="71">
        <v>22</v>
      </c>
      <c r="D8" s="93"/>
      <c r="E8" s="93"/>
      <c r="F8" s="93"/>
      <c r="G8" s="93"/>
      <c r="H8" s="82">
        <f t="shared" si="0"/>
        <v>22</v>
      </c>
    </row>
    <row r="9" spans="1:8" ht="24" customHeight="1" x14ac:dyDescent="0.2">
      <c r="A9" s="79" t="s">
        <v>190</v>
      </c>
      <c r="B9" s="65">
        <f>SUM(B10:B16)</f>
        <v>457</v>
      </c>
      <c r="C9" s="65">
        <f t="shared" ref="C9:F9" si="1">SUM(C10:C16)</f>
        <v>164</v>
      </c>
      <c r="D9" s="65">
        <f t="shared" si="1"/>
        <v>127</v>
      </c>
      <c r="E9" s="65">
        <f t="shared" si="1"/>
        <v>16</v>
      </c>
      <c r="F9" s="65">
        <f t="shared" si="1"/>
        <v>168</v>
      </c>
      <c r="G9" s="65"/>
      <c r="H9" s="77">
        <f t="shared" si="0"/>
        <v>932</v>
      </c>
    </row>
    <row r="10" spans="1:8" ht="21" customHeight="1" x14ac:dyDescent="0.25">
      <c r="A10" s="72" t="s">
        <v>41</v>
      </c>
      <c r="B10" s="44">
        <v>84</v>
      </c>
      <c r="C10" s="71">
        <v>39</v>
      </c>
      <c r="D10" s="81">
        <v>43</v>
      </c>
      <c r="E10" s="93"/>
      <c r="F10" s="93"/>
      <c r="G10" s="93"/>
      <c r="H10" s="82">
        <f t="shared" si="0"/>
        <v>166</v>
      </c>
    </row>
    <row r="11" spans="1:8" ht="21" customHeight="1" x14ac:dyDescent="0.25">
      <c r="A11" s="62" t="s">
        <v>70</v>
      </c>
      <c r="B11" s="93"/>
      <c r="C11" s="71">
        <v>12</v>
      </c>
      <c r="D11" s="93"/>
      <c r="E11" s="93"/>
      <c r="F11" s="81">
        <v>41</v>
      </c>
      <c r="G11" s="93"/>
      <c r="H11" s="82">
        <f t="shared" ref="H11" si="2">SUM(B11:G11)</f>
        <v>53</v>
      </c>
    </row>
    <row r="12" spans="1:8" ht="21" customHeight="1" x14ac:dyDescent="0.25">
      <c r="A12" s="72" t="s">
        <v>43</v>
      </c>
      <c r="B12" s="70">
        <v>58</v>
      </c>
      <c r="C12" s="71">
        <v>27</v>
      </c>
      <c r="D12" s="81">
        <v>27</v>
      </c>
      <c r="E12" s="93"/>
      <c r="F12" s="81">
        <v>39</v>
      </c>
      <c r="G12" s="93"/>
      <c r="H12" s="82">
        <f t="shared" si="0"/>
        <v>151</v>
      </c>
    </row>
    <row r="13" spans="1:8" ht="21" customHeight="1" x14ac:dyDescent="0.25">
      <c r="A13" s="73" t="s">
        <v>47</v>
      </c>
      <c r="B13" s="81">
        <v>42</v>
      </c>
      <c r="C13" s="71">
        <v>13</v>
      </c>
      <c r="D13" s="93"/>
      <c r="E13" s="93"/>
      <c r="F13" s="93"/>
      <c r="G13" s="93"/>
      <c r="H13" s="82">
        <f t="shared" si="0"/>
        <v>55</v>
      </c>
    </row>
    <row r="14" spans="1:8" ht="21" customHeight="1" x14ac:dyDescent="0.25">
      <c r="A14" s="72" t="s">
        <v>48</v>
      </c>
      <c r="B14" s="70">
        <v>56</v>
      </c>
      <c r="C14" s="93"/>
      <c r="D14" s="93"/>
      <c r="E14" s="93"/>
      <c r="F14" s="93"/>
      <c r="G14" s="93"/>
      <c r="H14" s="82">
        <f t="shared" si="0"/>
        <v>56</v>
      </c>
    </row>
    <row r="15" spans="1:8" ht="21" customHeight="1" x14ac:dyDescent="0.25">
      <c r="A15" s="72" t="s">
        <v>57</v>
      </c>
      <c r="B15" s="70">
        <v>70</v>
      </c>
      <c r="C15" s="93"/>
      <c r="D15" s="93"/>
      <c r="E15" s="93"/>
      <c r="F15" s="93"/>
      <c r="G15" s="93"/>
      <c r="H15" s="82">
        <f t="shared" si="0"/>
        <v>70</v>
      </c>
    </row>
    <row r="16" spans="1:8" ht="24" customHeight="1" x14ac:dyDescent="0.25">
      <c r="A16" s="72" t="s">
        <v>58</v>
      </c>
      <c r="B16" s="70">
        <v>147</v>
      </c>
      <c r="C16" s="71">
        <v>73</v>
      </c>
      <c r="D16" s="81">
        <v>57</v>
      </c>
      <c r="E16" s="81">
        <v>16</v>
      </c>
      <c r="F16" s="81">
        <v>88</v>
      </c>
      <c r="G16" s="93"/>
      <c r="H16" s="82">
        <f t="shared" si="0"/>
        <v>381</v>
      </c>
    </row>
    <row r="17" spans="1:8" ht="21" customHeight="1" x14ac:dyDescent="0.25">
      <c r="A17" s="74" t="s">
        <v>102</v>
      </c>
      <c r="B17" s="65">
        <f>SUM(B18:B19)</f>
        <v>170</v>
      </c>
      <c r="C17" s="65">
        <f t="shared" ref="C17:F17" si="3">SUM(C18:C19)</f>
        <v>213</v>
      </c>
      <c r="D17" s="65">
        <f t="shared" si="3"/>
        <v>159</v>
      </c>
      <c r="E17" s="65">
        <f t="shared" si="3"/>
        <v>17</v>
      </c>
      <c r="F17" s="65">
        <f t="shared" si="3"/>
        <v>160</v>
      </c>
      <c r="G17" s="77"/>
      <c r="H17" s="77">
        <f t="shared" si="0"/>
        <v>719</v>
      </c>
    </row>
    <row r="18" spans="1:8" ht="21" customHeight="1" x14ac:dyDescent="0.25">
      <c r="A18" s="72" t="s">
        <v>45</v>
      </c>
      <c r="B18" s="70">
        <v>121</v>
      </c>
      <c r="C18" s="71">
        <v>213</v>
      </c>
      <c r="D18" s="71">
        <v>159</v>
      </c>
      <c r="E18" s="81">
        <v>17</v>
      </c>
      <c r="F18" s="81">
        <v>160</v>
      </c>
      <c r="G18" s="93"/>
      <c r="H18" s="82">
        <f t="shared" si="0"/>
        <v>670</v>
      </c>
    </row>
    <row r="19" spans="1:8" ht="21" customHeight="1" x14ac:dyDescent="0.25">
      <c r="A19" s="72" t="s">
        <v>49</v>
      </c>
      <c r="B19" s="70">
        <v>49</v>
      </c>
      <c r="C19" s="93"/>
      <c r="D19" s="93"/>
      <c r="E19" s="93"/>
      <c r="F19" s="93"/>
      <c r="G19" s="93"/>
      <c r="H19" s="82">
        <f t="shared" si="0"/>
        <v>49</v>
      </c>
    </row>
    <row r="20" spans="1:8" ht="21" customHeight="1" x14ac:dyDescent="0.25">
      <c r="A20" s="75" t="s">
        <v>107</v>
      </c>
      <c r="B20" s="80">
        <f>SUM(B21:B23)</f>
        <v>143</v>
      </c>
      <c r="C20" s="77"/>
      <c r="D20" s="77"/>
      <c r="E20" s="77"/>
      <c r="F20" s="77"/>
      <c r="G20" s="77"/>
      <c r="H20" s="77">
        <f t="shared" si="0"/>
        <v>143</v>
      </c>
    </row>
    <row r="21" spans="1:8" ht="21" customHeight="1" x14ac:dyDescent="0.25">
      <c r="A21" s="72" t="s">
        <v>42</v>
      </c>
      <c r="B21" s="70">
        <v>54</v>
      </c>
      <c r="C21" s="93"/>
      <c r="D21" s="93"/>
      <c r="E21" s="93"/>
      <c r="F21" s="93"/>
      <c r="G21" s="93"/>
      <c r="H21" s="82">
        <f t="shared" si="0"/>
        <v>54</v>
      </c>
    </row>
    <row r="22" spans="1:8" ht="24" customHeight="1" x14ac:dyDescent="0.25">
      <c r="A22" s="72" t="s">
        <v>46</v>
      </c>
      <c r="B22" s="70">
        <v>55</v>
      </c>
      <c r="C22" s="93"/>
      <c r="D22" s="93"/>
      <c r="E22" s="93"/>
      <c r="F22" s="93"/>
      <c r="G22" s="93"/>
      <c r="H22" s="82">
        <f t="shared" si="0"/>
        <v>55</v>
      </c>
    </row>
    <row r="23" spans="1:8" ht="21" customHeight="1" x14ac:dyDescent="0.25">
      <c r="A23" s="72" t="s">
        <v>60</v>
      </c>
      <c r="B23" s="70">
        <v>34</v>
      </c>
      <c r="C23" s="93"/>
      <c r="D23" s="93"/>
      <c r="E23" s="93"/>
      <c r="F23" s="93"/>
      <c r="G23" s="93"/>
      <c r="H23" s="82">
        <f t="shared" si="0"/>
        <v>34</v>
      </c>
    </row>
    <row r="24" spans="1:8" ht="21" customHeight="1" x14ac:dyDescent="0.25">
      <c r="A24" s="74" t="s">
        <v>108</v>
      </c>
      <c r="B24" s="65">
        <f>SUM(B25:B27)</f>
        <v>43</v>
      </c>
      <c r="C24" s="77"/>
      <c r="D24" s="77"/>
      <c r="E24" s="77"/>
      <c r="F24" s="77"/>
      <c r="G24" s="77"/>
      <c r="H24" s="77">
        <f t="shared" si="0"/>
        <v>43</v>
      </c>
    </row>
    <row r="25" spans="1:8" ht="21" customHeight="1" x14ac:dyDescent="0.25">
      <c r="A25" s="72" t="s">
        <v>112</v>
      </c>
      <c r="B25" s="70">
        <v>3</v>
      </c>
      <c r="C25" s="93"/>
      <c r="D25" s="93"/>
      <c r="E25" s="93"/>
      <c r="F25" s="93"/>
      <c r="G25" s="93"/>
      <c r="H25" s="82">
        <f t="shared" si="0"/>
        <v>3</v>
      </c>
    </row>
    <row r="26" spans="1:8" ht="21" customHeight="1" x14ac:dyDescent="0.25">
      <c r="A26" s="72" t="s">
        <v>56</v>
      </c>
      <c r="B26" s="68">
        <v>13</v>
      </c>
      <c r="C26" s="93"/>
      <c r="D26" s="93"/>
      <c r="E26" s="93"/>
      <c r="F26" s="93"/>
      <c r="G26" s="93"/>
      <c r="H26" s="82">
        <f t="shared" si="0"/>
        <v>13</v>
      </c>
    </row>
    <row r="27" spans="1:8" ht="21" customHeight="1" x14ac:dyDescent="0.25">
      <c r="A27" s="73" t="s">
        <v>61</v>
      </c>
      <c r="B27" s="69">
        <v>27</v>
      </c>
      <c r="C27" s="93"/>
      <c r="D27" s="93"/>
      <c r="E27" s="93"/>
      <c r="F27" s="93"/>
      <c r="G27" s="93"/>
      <c r="H27" s="82">
        <f t="shared" si="0"/>
        <v>27</v>
      </c>
    </row>
    <row r="28" spans="1:8" ht="21" customHeight="1" x14ac:dyDescent="0.25">
      <c r="A28" s="75" t="s">
        <v>191</v>
      </c>
      <c r="B28" s="76">
        <f t="shared" ref="B28:F28" si="4">SUM(B29:B38)</f>
        <v>358</v>
      </c>
      <c r="C28" s="76">
        <f t="shared" si="4"/>
        <v>289</v>
      </c>
      <c r="D28" s="76">
        <f t="shared" si="4"/>
        <v>321</v>
      </c>
      <c r="E28" s="76">
        <f t="shared" si="4"/>
        <v>41</v>
      </c>
      <c r="F28" s="76">
        <f t="shared" si="4"/>
        <v>179</v>
      </c>
      <c r="G28" s="77"/>
      <c r="H28" s="77">
        <f t="shared" si="0"/>
        <v>1188</v>
      </c>
    </row>
    <row r="29" spans="1:8" ht="21" customHeight="1" x14ac:dyDescent="0.25">
      <c r="A29" s="73" t="s">
        <v>71</v>
      </c>
      <c r="B29" s="93"/>
      <c r="C29" s="81">
        <v>118</v>
      </c>
      <c r="D29" s="81">
        <v>94</v>
      </c>
      <c r="E29" s="81">
        <v>41</v>
      </c>
      <c r="F29" s="93"/>
      <c r="G29" s="93"/>
      <c r="H29" s="82">
        <f t="shared" si="0"/>
        <v>253</v>
      </c>
    </row>
    <row r="30" spans="1:8" ht="21" customHeight="1" x14ac:dyDescent="0.25">
      <c r="A30" s="73" t="s">
        <v>50</v>
      </c>
      <c r="B30" s="70">
        <v>48</v>
      </c>
      <c r="C30" s="81">
        <v>14</v>
      </c>
      <c r="D30" s="81">
        <v>36</v>
      </c>
      <c r="E30" s="93"/>
      <c r="F30" s="81">
        <v>40</v>
      </c>
      <c r="G30" s="93"/>
      <c r="H30" s="82">
        <f>SUM(B30:G30)</f>
        <v>138</v>
      </c>
    </row>
    <row r="31" spans="1:8" ht="21" customHeight="1" x14ac:dyDescent="0.25">
      <c r="A31" s="73" t="s">
        <v>51</v>
      </c>
      <c r="B31" s="70">
        <v>118</v>
      </c>
      <c r="C31" s="81">
        <v>74</v>
      </c>
      <c r="D31" s="81">
        <v>113</v>
      </c>
      <c r="E31" s="93"/>
      <c r="F31" s="81">
        <v>139</v>
      </c>
      <c r="G31" s="93"/>
      <c r="H31" s="82">
        <f>SUM(B31:G31)</f>
        <v>444</v>
      </c>
    </row>
    <row r="32" spans="1:8" ht="21" customHeight="1" x14ac:dyDescent="0.25">
      <c r="A32" s="73" t="s">
        <v>79</v>
      </c>
      <c r="B32" s="93"/>
      <c r="C32" s="93"/>
      <c r="D32" s="81">
        <v>24</v>
      </c>
      <c r="E32" s="93"/>
      <c r="F32" s="93"/>
      <c r="G32" s="93"/>
      <c r="H32" s="82">
        <f t="shared" si="0"/>
        <v>24</v>
      </c>
    </row>
    <row r="33" spans="1:8" ht="21" customHeight="1" x14ac:dyDescent="0.25">
      <c r="A33" s="73" t="s">
        <v>52</v>
      </c>
      <c r="B33" s="70">
        <v>29</v>
      </c>
      <c r="C33" s="81">
        <v>13</v>
      </c>
      <c r="D33" s="93"/>
      <c r="E33" s="93"/>
      <c r="F33" s="93"/>
      <c r="G33" s="93"/>
      <c r="H33" s="82">
        <f>SUM(B33:G33)</f>
        <v>42</v>
      </c>
    </row>
    <row r="34" spans="1:8" ht="24" customHeight="1" x14ac:dyDescent="0.25">
      <c r="A34" s="73" t="s">
        <v>53</v>
      </c>
      <c r="B34" s="70">
        <v>39</v>
      </c>
      <c r="C34" s="93"/>
      <c r="D34" s="81">
        <v>22</v>
      </c>
      <c r="E34" s="93"/>
      <c r="F34" s="93"/>
      <c r="G34" s="93"/>
      <c r="H34" s="82">
        <f>SUM(B34:G34)</f>
        <v>61</v>
      </c>
    </row>
    <row r="35" spans="1:8" ht="21" customHeight="1" x14ac:dyDescent="0.25">
      <c r="A35" s="73" t="s">
        <v>54</v>
      </c>
      <c r="B35" s="70">
        <v>50</v>
      </c>
      <c r="C35" s="81">
        <v>24</v>
      </c>
      <c r="D35" s="93"/>
      <c r="E35" s="93"/>
      <c r="F35" s="93"/>
      <c r="G35" s="93"/>
      <c r="H35" s="82">
        <f>SUM(B35:G35)</f>
        <v>74</v>
      </c>
    </row>
    <row r="36" spans="1:8" ht="21" customHeight="1" x14ac:dyDescent="0.25">
      <c r="A36" s="73" t="s">
        <v>55</v>
      </c>
      <c r="B36" s="81">
        <v>74</v>
      </c>
      <c r="C36" s="93"/>
      <c r="D36" s="81">
        <v>32</v>
      </c>
      <c r="E36" s="93"/>
      <c r="F36" s="93"/>
      <c r="G36" s="93"/>
      <c r="H36" s="82">
        <f>SUM(B36:G36)</f>
        <v>106</v>
      </c>
    </row>
    <row r="37" spans="1:8" ht="21" customHeight="1" x14ac:dyDescent="0.25">
      <c r="A37" s="73" t="s">
        <v>72</v>
      </c>
      <c r="B37" s="93"/>
      <c r="C37" s="81">
        <v>42</v>
      </c>
      <c r="D37" s="93"/>
      <c r="E37" s="93"/>
      <c r="F37" s="93"/>
      <c r="G37" s="93"/>
      <c r="H37" s="82">
        <f t="shared" si="0"/>
        <v>42</v>
      </c>
    </row>
    <row r="38" spans="1:8" ht="21" customHeight="1" x14ac:dyDescent="0.25">
      <c r="A38" s="73" t="s">
        <v>74</v>
      </c>
      <c r="B38" s="93"/>
      <c r="C38" s="81">
        <v>4</v>
      </c>
      <c r="D38" s="93"/>
      <c r="E38" s="93"/>
      <c r="F38" s="93"/>
      <c r="G38" s="93"/>
      <c r="H38" s="82">
        <f t="shared" si="0"/>
        <v>4</v>
      </c>
    </row>
    <row r="39" spans="1:8" ht="21" customHeight="1" x14ac:dyDescent="0.25">
      <c r="A39" s="75" t="s">
        <v>111</v>
      </c>
      <c r="B39" s="77"/>
      <c r="C39" s="77"/>
      <c r="D39" s="77"/>
      <c r="E39" s="77"/>
      <c r="F39" s="77"/>
      <c r="G39" s="76">
        <f t="shared" ref="G39" si="5">SUM(G40:G56)</f>
        <v>893</v>
      </c>
      <c r="H39" s="77">
        <f t="shared" si="0"/>
        <v>893</v>
      </c>
    </row>
    <row r="40" spans="1:8" ht="21" customHeight="1" x14ac:dyDescent="0.25">
      <c r="A40" s="73" t="s">
        <v>113</v>
      </c>
      <c r="B40" s="93"/>
      <c r="C40" s="93"/>
      <c r="D40" s="93"/>
      <c r="E40" s="93"/>
      <c r="F40" s="93"/>
      <c r="G40" s="81">
        <v>99</v>
      </c>
      <c r="H40" s="82">
        <f t="shared" ref="H40:H56" si="6">SUM(B40:G40)</f>
        <v>99</v>
      </c>
    </row>
    <row r="41" spans="1:8" ht="21" customHeight="1" x14ac:dyDescent="0.25">
      <c r="A41" s="73" t="s">
        <v>41</v>
      </c>
      <c r="B41" s="93"/>
      <c r="C41" s="93"/>
      <c r="D41" s="93"/>
      <c r="E41" s="93"/>
      <c r="F41" s="93"/>
      <c r="G41" s="81">
        <v>184</v>
      </c>
      <c r="H41" s="82">
        <f t="shared" si="6"/>
        <v>184</v>
      </c>
    </row>
    <row r="42" spans="1:8" ht="21" customHeight="1" x14ac:dyDescent="0.25">
      <c r="A42" s="73" t="s">
        <v>70</v>
      </c>
      <c r="B42" s="93"/>
      <c r="C42" s="93"/>
      <c r="D42" s="93"/>
      <c r="E42" s="93"/>
      <c r="F42" s="93"/>
      <c r="G42" s="81">
        <v>33</v>
      </c>
      <c r="H42" s="82">
        <f t="shared" si="6"/>
        <v>33</v>
      </c>
    </row>
    <row r="43" spans="1:8" ht="21" customHeight="1" x14ac:dyDescent="0.25">
      <c r="A43" s="73" t="s">
        <v>114</v>
      </c>
      <c r="B43" s="93"/>
      <c r="C43" s="93"/>
      <c r="D43" s="93"/>
      <c r="E43" s="93"/>
      <c r="F43" s="93"/>
      <c r="G43" s="81">
        <v>194</v>
      </c>
      <c r="H43" s="82">
        <f t="shared" si="6"/>
        <v>194</v>
      </c>
    </row>
    <row r="44" spans="1:8" ht="21" customHeight="1" x14ac:dyDescent="0.25">
      <c r="A44" s="73" t="s">
        <v>115</v>
      </c>
      <c r="B44" s="93"/>
      <c r="C44" s="93"/>
      <c r="D44" s="93"/>
      <c r="E44" s="93"/>
      <c r="F44" s="93"/>
      <c r="G44" s="81">
        <v>42</v>
      </c>
      <c r="H44" s="82">
        <f t="shared" si="6"/>
        <v>42</v>
      </c>
    </row>
    <row r="45" spans="1:8" ht="21" customHeight="1" x14ac:dyDescent="0.25">
      <c r="A45" s="73" t="s">
        <v>90</v>
      </c>
      <c r="B45" s="93"/>
      <c r="C45" s="93"/>
      <c r="D45" s="93"/>
      <c r="E45" s="93"/>
      <c r="F45" s="93"/>
      <c r="G45" s="81">
        <v>59</v>
      </c>
      <c r="H45" s="82">
        <f t="shared" si="6"/>
        <v>59</v>
      </c>
    </row>
    <row r="46" spans="1:8" ht="21" customHeight="1" x14ac:dyDescent="0.25">
      <c r="A46" s="73" t="s">
        <v>116</v>
      </c>
      <c r="B46" s="93"/>
      <c r="C46" s="93"/>
      <c r="D46" s="93"/>
      <c r="E46" s="93"/>
      <c r="F46" s="93"/>
      <c r="G46" s="81">
        <v>24</v>
      </c>
      <c r="H46" s="82">
        <f t="shared" si="6"/>
        <v>24</v>
      </c>
    </row>
    <row r="47" spans="1:8" ht="21" customHeight="1" x14ac:dyDescent="0.25">
      <c r="A47" s="73" t="s">
        <v>117</v>
      </c>
      <c r="B47" s="93"/>
      <c r="C47" s="93"/>
      <c r="D47" s="93"/>
      <c r="E47" s="93"/>
      <c r="F47" s="93"/>
      <c r="G47" s="81">
        <v>4</v>
      </c>
      <c r="H47" s="82">
        <f t="shared" si="6"/>
        <v>4</v>
      </c>
    </row>
    <row r="48" spans="1:8" ht="21" customHeight="1" x14ac:dyDescent="0.25">
      <c r="A48" s="73" t="s">
        <v>118</v>
      </c>
      <c r="B48" s="93"/>
      <c r="C48" s="93"/>
      <c r="D48" s="93"/>
      <c r="E48" s="93"/>
      <c r="F48" s="93"/>
      <c r="G48" s="81">
        <v>2</v>
      </c>
      <c r="H48" s="82">
        <f t="shared" si="6"/>
        <v>2</v>
      </c>
    </row>
    <row r="49" spans="1:8" ht="21" customHeight="1" x14ac:dyDescent="0.25">
      <c r="A49" s="73" t="s">
        <v>119</v>
      </c>
      <c r="B49" s="93"/>
      <c r="C49" s="93"/>
      <c r="D49" s="93"/>
      <c r="E49" s="93"/>
      <c r="F49" s="93"/>
      <c r="G49" s="81">
        <v>43</v>
      </c>
      <c r="H49" s="82">
        <f t="shared" si="6"/>
        <v>43</v>
      </c>
    </row>
    <row r="50" spans="1:8" ht="21" customHeight="1" x14ac:dyDescent="0.25">
      <c r="A50" s="73" t="s">
        <v>120</v>
      </c>
      <c r="B50" s="93"/>
      <c r="C50" s="93"/>
      <c r="D50" s="93"/>
      <c r="E50" s="93"/>
      <c r="F50" s="93"/>
      <c r="G50" s="81">
        <v>8</v>
      </c>
      <c r="H50" s="82">
        <f t="shared" si="6"/>
        <v>8</v>
      </c>
    </row>
    <row r="51" spans="1:8" ht="21" customHeight="1" x14ac:dyDescent="0.25">
      <c r="A51" s="73" t="s">
        <v>121</v>
      </c>
      <c r="B51" s="93"/>
      <c r="C51" s="93"/>
      <c r="D51" s="93"/>
      <c r="E51" s="93"/>
      <c r="F51" s="93"/>
      <c r="G51" s="81">
        <v>9</v>
      </c>
      <c r="H51" s="82">
        <f t="shared" si="6"/>
        <v>9</v>
      </c>
    </row>
    <row r="52" spans="1:8" ht="21" customHeight="1" x14ac:dyDescent="0.25">
      <c r="A52" s="73" t="s">
        <v>122</v>
      </c>
      <c r="B52" s="93"/>
      <c r="C52" s="93"/>
      <c r="D52" s="93"/>
      <c r="E52" s="93"/>
      <c r="F52" s="93"/>
      <c r="G52" s="81">
        <v>66</v>
      </c>
      <c r="H52" s="82">
        <f t="shared" si="6"/>
        <v>66</v>
      </c>
    </row>
    <row r="53" spans="1:8" ht="21" customHeight="1" x14ac:dyDescent="0.25">
      <c r="A53" s="73" t="s">
        <v>123</v>
      </c>
      <c r="B53" s="93"/>
      <c r="C53" s="93"/>
      <c r="D53" s="93"/>
      <c r="E53" s="93"/>
      <c r="F53" s="93"/>
      <c r="G53" s="81">
        <v>59</v>
      </c>
      <c r="H53" s="82">
        <f t="shared" si="6"/>
        <v>59</v>
      </c>
    </row>
    <row r="54" spans="1:8" ht="21" customHeight="1" x14ac:dyDescent="0.25">
      <c r="A54" s="73" t="s">
        <v>124</v>
      </c>
      <c r="B54" s="93"/>
      <c r="C54" s="93"/>
      <c r="D54" s="93"/>
      <c r="E54" s="93"/>
      <c r="F54" s="93"/>
      <c r="G54" s="81">
        <v>11</v>
      </c>
      <c r="H54" s="82">
        <f t="shared" si="6"/>
        <v>11</v>
      </c>
    </row>
    <row r="55" spans="1:8" ht="21" customHeight="1" x14ac:dyDescent="0.25">
      <c r="A55" s="73" t="s">
        <v>125</v>
      </c>
      <c r="B55" s="93"/>
      <c r="C55" s="93"/>
      <c r="D55" s="93"/>
      <c r="E55" s="93"/>
      <c r="F55" s="93"/>
      <c r="G55" s="81">
        <v>29</v>
      </c>
      <c r="H55" s="82">
        <f t="shared" si="6"/>
        <v>29</v>
      </c>
    </row>
    <row r="56" spans="1:8" ht="21" customHeight="1" x14ac:dyDescent="0.25">
      <c r="A56" s="73" t="s">
        <v>84</v>
      </c>
      <c r="B56" s="93"/>
      <c r="C56" s="93"/>
      <c r="D56" s="93"/>
      <c r="E56" s="93"/>
      <c r="F56" s="93"/>
      <c r="G56" s="81">
        <v>27</v>
      </c>
      <c r="H56" s="82">
        <f t="shared" si="6"/>
        <v>27</v>
      </c>
    </row>
    <row r="57" spans="1:8" ht="21" customHeight="1" x14ac:dyDescent="0.25">
      <c r="A57" s="75" t="s">
        <v>9</v>
      </c>
      <c r="B57" s="80">
        <f>B3+B9+B17+B20+B24+B28+B39</f>
        <v>1420</v>
      </c>
      <c r="C57" s="80">
        <f t="shared" ref="C57:G57" si="7">C3+C9+C17+C20+C24+C28+C39</f>
        <v>899</v>
      </c>
      <c r="D57" s="80">
        <f t="shared" si="7"/>
        <v>607</v>
      </c>
      <c r="E57" s="80">
        <f t="shared" si="7"/>
        <v>74</v>
      </c>
      <c r="F57" s="80">
        <f t="shared" si="7"/>
        <v>590</v>
      </c>
      <c r="G57" s="80">
        <f t="shared" si="7"/>
        <v>893</v>
      </c>
      <c r="H57" s="80">
        <f>H3+H9+H17+H20+H24+H28+H39</f>
        <v>4483</v>
      </c>
    </row>
    <row r="58" spans="1:8" ht="21" customHeight="1" x14ac:dyDescent="0.25"/>
    <row r="59" spans="1:8" ht="21" customHeight="1" x14ac:dyDescent="0.25"/>
    <row r="60" spans="1:8" ht="21" customHeight="1" x14ac:dyDescent="0.25">
      <c r="E60" s="6"/>
    </row>
    <row r="61" spans="1:8" ht="21" customHeight="1" x14ac:dyDescent="0.25"/>
    <row r="62" spans="1:8" ht="21" customHeight="1" x14ac:dyDescent="0.25"/>
    <row r="63" spans="1:8" ht="21" customHeight="1" x14ac:dyDescent="0.25"/>
    <row r="64" spans="1:8" ht="21" customHeight="1" x14ac:dyDescent="0.25"/>
    <row r="65" ht="21" customHeight="1" x14ac:dyDescent="0.25"/>
    <row r="66" ht="21" customHeight="1" x14ac:dyDescent="0.25"/>
    <row r="67" ht="21" customHeight="1" x14ac:dyDescent="0.25"/>
    <row r="68" ht="21" customHeight="1" x14ac:dyDescent="0.25"/>
    <row r="69" ht="21" customHeight="1" x14ac:dyDescent="0.25"/>
    <row r="70" ht="21" customHeight="1" x14ac:dyDescent="0.25"/>
    <row r="71" ht="21" customHeight="1" x14ac:dyDescent="0.25"/>
    <row r="72" ht="21" customHeight="1" x14ac:dyDescent="0.25"/>
    <row r="73" ht="21" customHeight="1" x14ac:dyDescent="0.25"/>
    <row r="74" ht="21" customHeight="1" x14ac:dyDescent="0.25"/>
    <row r="75" ht="21" customHeight="1" x14ac:dyDescent="0.25"/>
    <row r="76" ht="21" customHeight="1" x14ac:dyDescent="0.25"/>
    <row r="77" ht="21" customHeight="1" x14ac:dyDescent="0.25"/>
    <row r="78" ht="21" customHeight="1" x14ac:dyDescent="0.25"/>
    <row r="79" ht="21" customHeight="1" x14ac:dyDescent="0.25"/>
    <row r="80" ht="21" customHeight="1" x14ac:dyDescent="0.25"/>
    <row r="81" ht="21" customHeight="1" x14ac:dyDescent="0.25"/>
    <row r="82" ht="21" customHeight="1" x14ac:dyDescent="0.25"/>
    <row r="83" ht="21" customHeight="1" x14ac:dyDescent="0.25"/>
    <row r="84" ht="21" customHeight="1" x14ac:dyDescent="0.25"/>
    <row r="85" ht="21" customHeight="1" x14ac:dyDescent="0.25"/>
    <row r="86" ht="21" customHeight="1" x14ac:dyDescent="0.25"/>
    <row r="87" ht="21" customHeight="1" x14ac:dyDescent="0.25"/>
    <row r="88" ht="21" customHeight="1" x14ac:dyDescent="0.25"/>
    <row r="89" ht="21" customHeight="1" x14ac:dyDescent="0.25"/>
    <row r="90" ht="21" customHeight="1" x14ac:dyDescent="0.25"/>
    <row r="91" ht="21" customHeight="1" x14ac:dyDescent="0.25"/>
    <row r="92" ht="21" customHeight="1" x14ac:dyDescent="0.25"/>
    <row r="93" ht="21" customHeight="1" x14ac:dyDescent="0.25"/>
    <row r="94" ht="21" customHeight="1" x14ac:dyDescent="0.25"/>
    <row r="95" ht="21" customHeight="1" x14ac:dyDescent="0.25"/>
    <row r="96" ht="21" customHeight="1" x14ac:dyDescent="0.25"/>
    <row r="97" ht="21" customHeight="1" x14ac:dyDescent="0.25"/>
    <row r="98" ht="21" customHeight="1" x14ac:dyDescent="0.25"/>
    <row r="99" ht="21" customHeight="1" x14ac:dyDescent="0.25"/>
    <row r="100" ht="21" customHeight="1" x14ac:dyDescent="0.25"/>
    <row r="101" ht="19.5" customHeight="1" x14ac:dyDescent="0.25"/>
  </sheetData>
  <sheetProtection algorithmName="SHA-512" hashValue="vfxinR+JEbsVl8zKmEPGoCG5I2313PclT72RhEsYS5ZRnatLAKw8tTHp46BjDxVwb4AYDh+DFjkb+RJRTQ2rFw==" saltValue="r9C6qyaKbvZfCsbJ5H+jJg==" spinCount="100000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D64" sqref="D64"/>
    </sheetView>
  </sheetViews>
  <sheetFormatPr baseColWidth="10" defaultRowHeight="15" x14ac:dyDescent="0.25"/>
  <cols>
    <col min="1" max="1" width="40.140625" style="91" customWidth="1"/>
    <col min="2" max="3" width="7.5703125" style="85" customWidth="1"/>
    <col min="4" max="4" width="6.140625" style="85" customWidth="1"/>
    <col min="5" max="6" width="7.5703125" style="85" customWidth="1"/>
    <col min="7" max="7" width="6.28515625" style="85" customWidth="1"/>
    <col min="8" max="8" width="7.7109375" style="91" customWidth="1"/>
    <col min="9" max="16384" width="11.42578125" style="48"/>
  </cols>
  <sheetData>
    <row r="1" spans="1:12" ht="27" customHeight="1" x14ac:dyDescent="0.25">
      <c r="A1" s="120" t="s">
        <v>198</v>
      </c>
      <c r="B1" s="121"/>
      <c r="C1" s="121"/>
      <c r="D1" s="121"/>
      <c r="E1" s="121"/>
      <c r="F1" s="121"/>
      <c r="G1" s="121"/>
      <c r="H1" s="122"/>
      <c r="K1" s="83"/>
      <c r="L1" s="83"/>
    </row>
    <row r="2" spans="1:12" ht="24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  <c r="K2" s="83"/>
      <c r="L2" s="83"/>
    </row>
    <row r="3" spans="1:12" ht="21" customHeight="1" x14ac:dyDescent="0.25">
      <c r="A3" s="66" t="s">
        <v>85</v>
      </c>
      <c r="B3" s="77">
        <f>SUM(B4:B5)</f>
        <v>34</v>
      </c>
      <c r="C3" s="77">
        <f>SUM(C4:C8)</f>
        <v>28</v>
      </c>
      <c r="D3" s="77" t="s">
        <v>168</v>
      </c>
      <c r="E3" s="77" t="s">
        <v>168</v>
      </c>
      <c r="F3" s="77" t="s">
        <v>168</v>
      </c>
      <c r="G3" s="77" t="s">
        <v>168</v>
      </c>
      <c r="H3" s="77">
        <f>SUM(B3:G3)</f>
        <v>62</v>
      </c>
      <c r="K3" s="83"/>
      <c r="L3" s="83"/>
    </row>
    <row r="4" spans="1:12" ht="21" customHeight="1" x14ac:dyDescent="0.25">
      <c r="A4" s="62" t="s">
        <v>141</v>
      </c>
      <c r="B4" s="44">
        <v>34</v>
      </c>
      <c r="C4" s="93"/>
      <c r="D4" s="93"/>
      <c r="E4" s="93"/>
      <c r="F4" s="93"/>
      <c r="G4" s="93"/>
      <c r="H4" s="82">
        <f t="shared" ref="H4:H5" si="0">SUM(B4:G4)</f>
        <v>34</v>
      </c>
      <c r="K4" s="83"/>
      <c r="L4" s="83"/>
    </row>
    <row r="5" spans="1:12" ht="21" customHeight="1" x14ac:dyDescent="0.25">
      <c r="A5" s="62" t="s">
        <v>126</v>
      </c>
      <c r="B5" s="93"/>
      <c r="C5" s="9">
        <v>18</v>
      </c>
      <c r="D5" s="93"/>
      <c r="E5" s="93"/>
      <c r="F5" s="93"/>
      <c r="G5" s="93"/>
      <c r="H5" s="82">
        <f t="shared" si="0"/>
        <v>18</v>
      </c>
      <c r="K5" s="83"/>
      <c r="L5" s="83"/>
    </row>
    <row r="6" spans="1:12" ht="24" customHeight="1" x14ac:dyDescent="0.25">
      <c r="A6" s="86" t="s">
        <v>127</v>
      </c>
      <c r="B6" s="93"/>
      <c r="C6" s="71">
        <v>10</v>
      </c>
      <c r="D6" s="93"/>
      <c r="E6" s="93"/>
      <c r="F6" s="93"/>
      <c r="G6" s="93"/>
      <c r="H6" s="82">
        <f>SUM(B6:G6)</f>
        <v>10</v>
      </c>
      <c r="K6" s="83"/>
      <c r="L6" s="83"/>
    </row>
    <row r="7" spans="1:12" ht="21" customHeight="1" x14ac:dyDescent="0.25">
      <c r="A7" s="78" t="s">
        <v>106</v>
      </c>
      <c r="B7" s="65">
        <f>SUM(B8:B13)</f>
        <v>119</v>
      </c>
      <c r="C7" s="77" t="s">
        <v>168</v>
      </c>
      <c r="D7" s="77" t="s">
        <v>168</v>
      </c>
      <c r="E7" s="77" t="s">
        <v>168</v>
      </c>
      <c r="F7" s="77" t="s">
        <v>168</v>
      </c>
      <c r="G7" s="77" t="s">
        <v>168</v>
      </c>
      <c r="H7" s="77">
        <f t="shared" ref="H7:H60" si="1">SUM(B7:G7)</f>
        <v>119</v>
      </c>
      <c r="K7" s="83"/>
      <c r="L7" s="83"/>
    </row>
    <row r="8" spans="1:12" ht="21" customHeight="1" x14ac:dyDescent="0.25">
      <c r="A8" s="62" t="s">
        <v>142</v>
      </c>
      <c r="B8" s="70">
        <v>47</v>
      </c>
      <c r="C8" s="93"/>
      <c r="D8" s="93"/>
      <c r="E8" s="93"/>
      <c r="F8" s="93"/>
      <c r="G8" s="93"/>
      <c r="H8" s="82">
        <f t="shared" si="1"/>
        <v>47</v>
      </c>
      <c r="K8" s="83"/>
      <c r="L8" s="83"/>
    </row>
    <row r="9" spans="1:12" ht="24" customHeight="1" x14ac:dyDescent="0.25">
      <c r="A9" s="88" t="s">
        <v>143</v>
      </c>
      <c r="B9" s="70">
        <v>13</v>
      </c>
      <c r="C9" s="93"/>
      <c r="D9" s="93"/>
      <c r="E9" s="93"/>
      <c r="F9" s="93"/>
      <c r="G9" s="93"/>
      <c r="H9" s="82">
        <f t="shared" si="1"/>
        <v>13</v>
      </c>
      <c r="K9" s="83"/>
      <c r="L9" s="83"/>
    </row>
    <row r="10" spans="1:12" ht="21" customHeight="1" x14ac:dyDescent="0.25">
      <c r="A10" s="72" t="s">
        <v>139</v>
      </c>
      <c r="B10" s="70">
        <v>26</v>
      </c>
      <c r="C10" s="93"/>
      <c r="D10" s="93"/>
      <c r="E10" s="93"/>
      <c r="F10" s="93"/>
      <c r="G10" s="93"/>
      <c r="H10" s="82">
        <f t="shared" si="1"/>
        <v>26</v>
      </c>
      <c r="K10" s="83"/>
      <c r="L10" s="83"/>
    </row>
    <row r="11" spans="1:12" ht="24" customHeight="1" x14ac:dyDescent="0.25">
      <c r="A11" s="89" t="s">
        <v>131</v>
      </c>
      <c r="B11" s="70">
        <v>9</v>
      </c>
      <c r="C11" s="93"/>
      <c r="D11" s="93"/>
      <c r="E11" s="93"/>
      <c r="F11" s="93"/>
      <c r="G11" s="93"/>
      <c r="H11" s="82">
        <f t="shared" si="1"/>
        <v>9</v>
      </c>
      <c r="K11" s="83"/>
      <c r="L11" s="83"/>
    </row>
    <row r="12" spans="1:12" ht="24" customHeight="1" x14ac:dyDescent="0.25">
      <c r="A12" s="73" t="s">
        <v>132</v>
      </c>
      <c r="B12" s="81">
        <v>11</v>
      </c>
      <c r="C12" s="93"/>
      <c r="D12" s="93"/>
      <c r="E12" s="93"/>
      <c r="F12" s="93"/>
      <c r="G12" s="93"/>
      <c r="H12" s="82">
        <f t="shared" si="1"/>
        <v>11</v>
      </c>
      <c r="K12" s="83"/>
      <c r="L12" s="83"/>
    </row>
    <row r="13" spans="1:12" x14ac:dyDescent="0.25">
      <c r="A13" s="72" t="s">
        <v>140</v>
      </c>
      <c r="B13" s="70">
        <v>13</v>
      </c>
      <c r="C13" s="93"/>
      <c r="D13" s="93"/>
      <c r="E13" s="93"/>
      <c r="F13" s="93"/>
      <c r="G13" s="93"/>
      <c r="H13" s="82">
        <f t="shared" si="1"/>
        <v>13</v>
      </c>
      <c r="K13" s="83"/>
      <c r="L13" s="83"/>
    </row>
    <row r="14" spans="1:12" ht="25.5" x14ac:dyDescent="0.25">
      <c r="A14" s="92" t="s">
        <v>101</v>
      </c>
      <c r="B14" s="77" t="s">
        <v>168</v>
      </c>
      <c r="C14" s="87">
        <f>SUM(C15:C21)</f>
        <v>120</v>
      </c>
      <c r="D14" s="77" t="s">
        <v>168</v>
      </c>
      <c r="E14" s="77" t="s">
        <v>168</v>
      </c>
      <c r="F14" s="77" t="s">
        <v>168</v>
      </c>
      <c r="G14" s="77" t="s">
        <v>168</v>
      </c>
      <c r="H14" s="77">
        <f t="shared" si="1"/>
        <v>120</v>
      </c>
      <c r="K14" s="83"/>
      <c r="L14" s="83"/>
    </row>
    <row r="15" spans="1:12" x14ac:dyDescent="0.25">
      <c r="A15" s="72" t="s">
        <v>128</v>
      </c>
      <c r="B15" s="93"/>
      <c r="C15" s="71">
        <v>11</v>
      </c>
      <c r="D15" s="93"/>
      <c r="E15" s="93"/>
      <c r="F15" s="93"/>
      <c r="G15" s="93"/>
      <c r="H15" s="82">
        <f t="shared" si="1"/>
        <v>11</v>
      </c>
      <c r="K15" s="83"/>
      <c r="L15" s="83"/>
    </row>
    <row r="16" spans="1:12" x14ac:dyDescent="0.25">
      <c r="A16" s="90" t="s">
        <v>129</v>
      </c>
      <c r="B16" s="93"/>
      <c r="C16" s="70">
        <v>13</v>
      </c>
      <c r="D16" s="93"/>
      <c r="E16" s="93"/>
      <c r="F16" s="93"/>
      <c r="G16" s="93"/>
      <c r="H16" s="82">
        <f t="shared" si="1"/>
        <v>13</v>
      </c>
      <c r="K16" s="83"/>
      <c r="L16" s="83"/>
    </row>
    <row r="17" spans="1:12" ht="25.5" x14ac:dyDescent="0.25">
      <c r="A17" s="86" t="s">
        <v>130</v>
      </c>
      <c r="B17" s="93"/>
      <c r="C17" s="71">
        <v>16</v>
      </c>
      <c r="D17" s="93"/>
      <c r="E17" s="93"/>
      <c r="F17" s="93"/>
      <c r="G17" s="93"/>
      <c r="H17" s="82">
        <f t="shared" si="1"/>
        <v>16</v>
      </c>
      <c r="K17" s="83"/>
      <c r="L17" s="83"/>
    </row>
    <row r="18" spans="1:12" ht="24" customHeight="1" x14ac:dyDescent="0.25">
      <c r="A18" s="86" t="s">
        <v>131</v>
      </c>
      <c r="B18" s="93"/>
      <c r="C18" s="71">
        <v>22</v>
      </c>
      <c r="D18" s="93"/>
      <c r="E18" s="93"/>
      <c r="F18" s="93"/>
      <c r="G18" s="93"/>
      <c r="H18" s="82">
        <f t="shared" si="1"/>
        <v>22</v>
      </c>
      <c r="K18" s="83"/>
      <c r="L18" s="83"/>
    </row>
    <row r="19" spans="1:12" ht="25.5" x14ac:dyDescent="0.25">
      <c r="A19" s="86" t="s">
        <v>132</v>
      </c>
      <c r="B19" s="93"/>
      <c r="C19" s="71">
        <v>15</v>
      </c>
      <c r="D19" s="93"/>
      <c r="E19" s="93"/>
      <c r="F19" s="93"/>
      <c r="G19" s="93"/>
      <c r="H19" s="82">
        <f t="shared" si="1"/>
        <v>15</v>
      </c>
      <c r="K19" s="83"/>
      <c r="L19" s="83"/>
    </row>
    <row r="20" spans="1:12" ht="21" customHeight="1" x14ac:dyDescent="0.25">
      <c r="A20" s="62" t="s">
        <v>133</v>
      </c>
      <c r="B20" s="93"/>
      <c r="C20" s="71">
        <v>29</v>
      </c>
      <c r="D20" s="93"/>
      <c r="E20" s="93"/>
      <c r="F20" s="93"/>
      <c r="G20" s="93"/>
      <c r="H20" s="82">
        <f t="shared" si="1"/>
        <v>29</v>
      </c>
      <c r="K20" s="83"/>
      <c r="L20" s="83"/>
    </row>
    <row r="21" spans="1:12" ht="25.5" x14ac:dyDescent="0.25">
      <c r="A21" s="86" t="s">
        <v>134</v>
      </c>
      <c r="B21" s="93"/>
      <c r="C21" s="71">
        <v>14</v>
      </c>
      <c r="D21" s="93"/>
      <c r="E21" s="93"/>
      <c r="F21" s="93"/>
      <c r="G21" s="93"/>
      <c r="H21" s="82">
        <f t="shared" si="1"/>
        <v>14</v>
      </c>
      <c r="K21" s="83"/>
      <c r="L21" s="83"/>
    </row>
    <row r="22" spans="1:12" x14ac:dyDescent="0.25">
      <c r="A22" s="75" t="s">
        <v>109</v>
      </c>
      <c r="B22" s="77" t="s">
        <v>168</v>
      </c>
      <c r="C22" s="77" t="s">
        <v>168</v>
      </c>
      <c r="D22" s="76">
        <f>SUM(D23:D25)</f>
        <v>32</v>
      </c>
      <c r="E22" s="77" t="s">
        <v>168</v>
      </c>
      <c r="F22" s="77" t="s">
        <v>168</v>
      </c>
      <c r="G22" s="77" t="s">
        <v>168</v>
      </c>
      <c r="H22" s="77">
        <f t="shared" si="1"/>
        <v>32</v>
      </c>
      <c r="K22" s="83"/>
      <c r="L22" s="83"/>
    </row>
    <row r="23" spans="1:12" x14ac:dyDescent="0.25">
      <c r="A23" s="73" t="s">
        <v>142</v>
      </c>
      <c r="B23" s="93"/>
      <c r="C23" s="93"/>
      <c r="D23" s="81">
        <v>13</v>
      </c>
      <c r="E23" s="93"/>
      <c r="F23" s="93"/>
      <c r="G23" s="93"/>
      <c r="H23" s="82">
        <f t="shared" si="1"/>
        <v>13</v>
      </c>
      <c r="K23" s="83"/>
      <c r="L23" s="83"/>
    </row>
    <row r="24" spans="1:12" ht="25.5" x14ac:dyDescent="0.25">
      <c r="A24" s="73" t="s">
        <v>131</v>
      </c>
      <c r="B24" s="93"/>
      <c r="C24" s="93"/>
      <c r="D24" s="81">
        <v>7</v>
      </c>
      <c r="E24" s="93"/>
      <c r="F24" s="93"/>
      <c r="G24" s="93"/>
      <c r="H24" s="82">
        <f t="shared" si="1"/>
        <v>7</v>
      </c>
      <c r="K24" s="83"/>
      <c r="L24" s="83"/>
    </row>
    <row r="25" spans="1:12" ht="21" customHeight="1" x14ac:dyDescent="0.25">
      <c r="A25" s="73" t="s">
        <v>152</v>
      </c>
      <c r="B25" s="93"/>
      <c r="C25" s="93"/>
      <c r="D25" s="81">
        <v>12</v>
      </c>
      <c r="E25" s="93"/>
      <c r="F25" s="93"/>
      <c r="G25" s="93"/>
      <c r="H25" s="82">
        <f t="shared" si="1"/>
        <v>12</v>
      </c>
    </row>
    <row r="26" spans="1:12" ht="21" customHeight="1" x14ac:dyDescent="0.25">
      <c r="A26" s="74" t="s">
        <v>102</v>
      </c>
      <c r="B26" s="65">
        <f>SUM(B27:B34)</f>
        <v>77</v>
      </c>
      <c r="C26" s="65">
        <f t="shared" ref="C26" si="2">SUM(C27:C34)</f>
        <v>77</v>
      </c>
      <c r="D26" s="65">
        <f t="shared" ref="D26" si="3">SUM(D27:D34)</f>
        <v>102</v>
      </c>
      <c r="E26" s="77" t="s">
        <v>168</v>
      </c>
      <c r="F26" s="77" t="s">
        <v>168</v>
      </c>
      <c r="G26" s="77" t="s">
        <v>168</v>
      </c>
      <c r="H26" s="77">
        <f t="shared" si="1"/>
        <v>256</v>
      </c>
    </row>
    <row r="27" spans="1:12" ht="25.5" x14ac:dyDescent="0.25">
      <c r="A27" s="89" t="s">
        <v>144</v>
      </c>
      <c r="B27" s="70">
        <v>41</v>
      </c>
      <c r="C27" s="93"/>
      <c r="D27" s="93"/>
      <c r="E27" s="93"/>
      <c r="F27" s="93"/>
      <c r="G27" s="93"/>
      <c r="H27" s="82">
        <f t="shared" si="1"/>
        <v>41</v>
      </c>
    </row>
    <row r="28" spans="1:12" ht="25.5" x14ac:dyDescent="0.25">
      <c r="A28" s="89" t="s">
        <v>145</v>
      </c>
      <c r="B28" s="70">
        <v>24</v>
      </c>
      <c r="C28" s="93"/>
      <c r="D28" s="93"/>
      <c r="E28" s="93"/>
      <c r="F28" s="93"/>
      <c r="G28" s="93"/>
      <c r="H28" s="82">
        <f t="shared" si="1"/>
        <v>24</v>
      </c>
    </row>
    <row r="29" spans="1:12" ht="21" customHeight="1" x14ac:dyDescent="0.25">
      <c r="A29" s="73" t="s">
        <v>146</v>
      </c>
      <c r="B29" s="84">
        <v>12</v>
      </c>
      <c r="C29" s="93"/>
      <c r="D29" s="93"/>
      <c r="E29" s="93"/>
      <c r="F29" s="93"/>
      <c r="G29" s="93"/>
      <c r="H29" s="82">
        <f t="shared" si="1"/>
        <v>12</v>
      </c>
    </row>
    <row r="30" spans="1:12" ht="21" customHeight="1" x14ac:dyDescent="0.25">
      <c r="A30" s="72" t="s">
        <v>135</v>
      </c>
      <c r="B30" s="93"/>
      <c r="C30" s="71">
        <v>26</v>
      </c>
      <c r="D30" s="71">
        <v>15</v>
      </c>
      <c r="E30" s="93"/>
      <c r="F30" s="93"/>
      <c r="G30" s="93"/>
      <c r="H30" s="82">
        <f t="shared" si="1"/>
        <v>41</v>
      </c>
    </row>
    <row r="31" spans="1:12" ht="21" customHeight="1" x14ac:dyDescent="0.25">
      <c r="A31" s="72" t="s">
        <v>136</v>
      </c>
      <c r="B31" s="93"/>
      <c r="C31" s="71">
        <v>24</v>
      </c>
      <c r="D31" s="71">
        <v>45</v>
      </c>
      <c r="E31" s="93"/>
      <c r="F31" s="93"/>
      <c r="G31" s="93"/>
      <c r="H31" s="82">
        <f t="shared" si="1"/>
        <v>69</v>
      </c>
    </row>
    <row r="32" spans="1:12" ht="21" customHeight="1" x14ac:dyDescent="0.25">
      <c r="A32" s="72" t="s">
        <v>137</v>
      </c>
      <c r="B32" s="93"/>
      <c r="C32" s="71">
        <v>27</v>
      </c>
      <c r="D32" s="9"/>
      <c r="E32" s="93"/>
      <c r="F32" s="93"/>
      <c r="G32" s="93"/>
      <c r="H32" s="82">
        <f t="shared" si="1"/>
        <v>27</v>
      </c>
    </row>
    <row r="33" spans="1:8" ht="21" customHeight="1" x14ac:dyDescent="0.25">
      <c r="A33" s="72" t="s">
        <v>153</v>
      </c>
      <c r="B33" s="93"/>
      <c r="C33" s="93"/>
      <c r="D33" s="84">
        <v>33</v>
      </c>
      <c r="E33" s="93"/>
      <c r="F33" s="93"/>
      <c r="G33" s="93"/>
      <c r="H33" s="82">
        <f t="shared" si="1"/>
        <v>33</v>
      </c>
    </row>
    <row r="34" spans="1:8" ht="21" customHeight="1" x14ac:dyDescent="0.25">
      <c r="A34" s="72" t="s">
        <v>141</v>
      </c>
      <c r="B34" s="93"/>
      <c r="C34" s="93"/>
      <c r="D34" s="71">
        <v>9</v>
      </c>
      <c r="E34" s="93"/>
      <c r="F34" s="93"/>
      <c r="G34" s="93"/>
      <c r="H34" s="82">
        <f t="shared" si="1"/>
        <v>9</v>
      </c>
    </row>
    <row r="35" spans="1:8" ht="21" customHeight="1" x14ac:dyDescent="0.25">
      <c r="A35" s="74" t="s">
        <v>86</v>
      </c>
      <c r="B35" s="65">
        <f>SUM(B36:B40)</f>
        <v>55</v>
      </c>
      <c r="C35" s="77" t="s">
        <v>168</v>
      </c>
      <c r="D35" s="77" t="s">
        <v>168</v>
      </c>
      <c r="E35" s="77" t="s">
        <v>168</v>
      </c>
      <c r="F35" s="77" t="s">
        <v>168</v>
      </c>
      <c r="G35" s="77" t="s">
        <v>168</v>
      </c>
      <c r="H35" s="77">
        <f t="shared" si="1"/>
        <v>55</v>
      </c>
    </row>
    <row r="36" spans="1:8" ht="25.5" x14ac:dyDescent="0.25">
      <c r="A36" s="73" t="s">
        <v>147</v>
      </c>
      <c r="B36" s="81">
        <v>19</v>
      </c>
      <c r="C36" s="93"/>
      <c r="D36" s="93"/>
      <c r="E36" s="93"/>
      <c r="F36" s="93"/>
      <c r="G36" s="93"/>
      <c r="H36" s="82">
        <f t="shared" si="1"/>
        <v>19</v>
      </c>
    </row>
    <row r="37" spans="1:8" ht="21" customHeight="1" x14ac:dyDescent="0.25">
      <c r="A37" s="72" t="s">
        <v>148</v>
      </c>
      <c r="B37" s="70">
        <v>6</v>
      </c>
      <c r="C37" s="93"/>
      <c r="D37" s="93"/>
      <c r="E37" s="93"/>
      <c r="F37" s="93"/>
      <c r="G37" s="93"/>
      <c r="H37" s="82">
        <f t="shared" si="1"/>
        <v>6</v>
      </c>
    </row>
    <row r="38" spans="1:8" ht="21" customHeight="1" x14ac:dyDescent="0.25">
      <c r="A38" s="89" t="s">
        <v>149</v>
      </c>
      <c r="B38" s="70">
        <v>7</v>
      </c>
      <c r="C38" s="93"/>
      <c r="D38" s="93"/>
      <c r="E38" s="93"/>
      <c r="F38" s="93"/>
      <c r="G38" s="93"/>
      <c r="H38" s="82">
        <f t="shared" si="1"/>
        <v>7</v>
      </c>
    </row>
    <row r="39" spans="1:8" ht="21" customHeight="1" x14ac:dyDescent="0.25">
      <c r="A39" s="72" t="s">
        <v>150</v>
      </c>
      <c r="B39" s="70">
        <v>16</v>
      </c>
      <c r="C39" s="93"/>
      <c r="D39" s="93"/>
      <c r="E39" s="93"/>
      <c r="F39" s="93"/>
      <c r="G39" s="93"/>
      <c r="H39" s="82">
        <f t="shared" si="1"/>
        <v>16</v>
      </c>
    </row>
    <row r="40" spans="1:8" ht="21" customHeight="1" x14ac:dyDescent="0.25">
      <c r="A40" s="72" t="s">
        <v>151</v>
      </c>
      <c r="B40" s="70">
        <v>7</v>
      </c>
      <c r="C40" s="93"/>
      <c r="D40" s="93"/>
      <c r="E40" s="93"/>
      <c r="F40" s="93"/>
      <c r="G40" s="93"/>
      <c r="H40" s="82">
        <f t="shared" si="1"/>
        <v>7</v>
      </c>
    </row>
    <row r="41" spans="1:8" ht="21" customHeight="1" x14ac:dyDescent="0.25">
      <c r="A41" s="74" t="s">
        <v>103</v>
      </c>
      <c r="B41" s="77" t="s">
        <v>168</v>
      </c>
      <c r="C41" s="87">
        <f>SUM(C42:C47)</f>
        <v>31</v>
      </c>
      <c r="D41" s="87">
        <f>SUM(D42:D47)</f>
        <v>76</v>
      </c>
      <c r="E41" s="77" t="s">
        <v>168</v>
      </c>
      <c r="F41" s="77" t="s">
        <v>168</v>
      </c>
      <c r="G41" s="77" t="s">
        <v>168</v>
      </c>
      <c r="H41" s="77">
        <f t="shared" si="1"/>
        <v>107</v>
      </c>
    </row>
    <row r="42" spans="1:8" ht="21" customHeight="1" x14ac:dyDescent="0.25">
      <c r="A42" s="89" t="s">
        <v>138</v>
      </c>
      <c r="B42" s="93"/>
      <c r="C42" s="70">
        <v>11</v>
      </c>
      <c r="D42" s="93"/>
      <c r="E42" s="93"/>
      <c r="F42" s="93"/>
      <c r="G42" s="93"/>
      <c r="H42" s="82">
        <f t="shared" si="1"/>
        <v>11</v>
      </c>
    </row>
    <row r="43" spans="1:8" ht="21" customHeight="1" x14ac:dyDescent="0.25">
      <c r="A43" s="73" t="s">
        <v>188</v>
      </c>
      <c r="B43" s="93"/>
      <c r="C43" s="81">
        <v>20</v>
      </c>
      <c r="D43" s="93"/>
      <c r="E43" s="93"/>
      <c r="F43" s="93"/>
      <c r="G43" s="93"/>
      <c r="H43" s="82">
        <f t="shared" si="1"/>
        <v>20</v>
      </c>
    </row>
    <row r="44" spans="1:8" ht="21" customHeight="1" x14ac:dyDescent="0.25">
      <c r="A44" s="73" t="s">
        <v>147</v>
      </c>
      <c r="B44" s="93"/>
      <c r="C44" s="93"/>
      <c r="D44" s="81">
        <v>13</v>
      </c>
      <c r="E44" s="93"/>
      <c r="F44" s="93"/>
      <c r="G44" s="93"/>
      <c r="H44" s="82">
        <f t="shared" si="1"/>
        <v>13</v>
      </c>
    </row>
    <row r="45" spans="1:8" ht="21" customHeight="1" x14ac:dyDescent="0.25">
      <c r="A45" s="73" t="s">
        <v>154</v>
      </c>
      <c r="B45" s="93"/>
      <c r="C45" s="93"/>
      <c r="D45" s="81">
        <v>23</v>
      </c>
      <c r="E45" s="93"/>
      <c r="F45" s="93"/>
      <c r="G45" s="93"/>
      <c r="H45" s="82">
        <f t="shared" si="1"/>
        <v>23</v>
      </c>
    </row>
    <row r="46" spans="1:8" ht="21" customHeight="1" x14ac:dyDescent="0.25">
      <c r="A46" s="73" t="s">
        <v>155</v>
      </c>
      <c r="B46" s="93"/>
      <c r="C46" s="93"/>
      <c r="D46" s="81">
        <v>16</v>
      </c>
      <c r="E46" s="93"/>
      <c r="F46" s="93"/>
      <c r="G46" s="93"/>
      <c r="H46" s="82">
        <f t="shared" si="1"/>
        <v>16</v>
      </c>
    </row>
    <row r="47" spans="1:8" ht="21" customHeight="1" x14ac:dyDescent="0.25">
      <c r="A47" s="73" t="s">
        <v>156</v>
      </c>
      <c r="B47" s="93"/>
      <c r="C47" s="93"/>
      <c r="D47" s="81">
        <v>24</v>
      </c>
      <c r="E47" s="93"/>
      <c r="F47" s="93"/>
      <c r="G47" s="93"/>
      <c r="H47" s="82">
        <f t="shared" si="1"/>
        <v>24</v>
      </c>
    </row>
    <row r="48" spans="1:8" ht="21" customHeight="1" x14ac:dyDescent="0.25">
      <c r="A48" s="75" t="s">
        <v>104</v>
      </c>
      <c r="B48" s="77" t="s">
        <v>168</v>
      </c>
      <c r="C48" s="77" t="s">
        <v>168</v>
      </c>
      <c r="D48" s="77" t="s">
        <v>168</v>
      </c>
      <c r="E48" s="76">
        <f>SUM(E49:E50)</f>
        <v>37</v>
      </c>
      <c r="F48" s="77" t="s">
        <v>168</v>
      </c>
      <c r="G48" s="77" t="s">
        <v>168</v>
      </c>
      <c r="H48" s="77">
        <f t="shared" si="1"/>
        <v>37</v>
      </c>
    </row>
    <row r="49" spans="1:8" ht="21" customHeight="1" x14ac:dyDescent="0.25">
      <c r="A49" s="73" t="s">
        <v>139</v>
      </c>
      <c r="B49" s="93"/>
      <c r="C49" s="93"/>
      <c r="D49" s="93"/>
      <c r="E49" s="81">
        <v>12</v>
      </c>
      <c r="F49" s="93"/>
      <c r="G49" s="93"/>
      <c r="H49" s="82">
        <f t="shared" si="1"/>
        <v>12</v>
      </c>
    </row>
    <row r="50" spans="1:8" ht="21" customHeight="1" x14ac:dyDescent="0.25">
      <c r="A50" s="73" t="s">
        <v>140</v>
      </c>
      <c r="B50" s="93"/>
      <c r="C50" s="93"/>
      <c r="D50" s="93"/>
      <c r="E50" s="81">
        <v>25</v>
      </c>
      <c r="F50" s="93"/>
      <c r="G50" s="93"/>
      <c r="H50" s="82">
        <f t="shared" si="1"/>
        <v>25</v>
      </c>
    </row>
    <row r="51" spans="1:8" ht="21" customHeight="1" x14ac:dyDescent="0.25">
      <c r="A51" s="75" t="s">
        <v>110</v>
      </c>
      <c r="B51" s="77" t="s">
        <v>168</v>
      </c>
      <c r="C51" s="77" t="s">
        <v>168</v>
      </c>
      <c r="D51" s="77" t="s">
        <v>168</v>
      </c>
      <c r="E51" s="77" t="s">
        <v>168</v>
      </c>
      <c r="F51" s="76">
        <f>SUM(F52:F53)</f>
        <v>59</v>
      </c>
      <c r="G51" s="77" t="s">
        <v>168</v>
      </c>
      <c r="H51" s="77">
        <f t="shared" si="1"/>
        <v>59</v>
      </c>
    </row>
    <row r="52" spans="1:8" ht="21" customHeight="1" x14ac:dyDescent="0.25">
      <c r="A52" s="73" t="s">
        <v>136</v>
      </c>
      <c r="B52" s="93"/>
      <c r="C52" s="93"/>
      <c r="D52" s="93"/>
      <c r="E52" s="93"/>
      <c r="F52" s="81">
        <v>40</v>
      </c>
      <c r="G52" s="93"/>
      <c r="H52" s="82">
        <f t="shared" si="1"/>
        <v>40</v>
      </c>
    </row>
    <row r="53" spans="1:8" ht="21" customHeight="1" x14ac:dyDescent="0.25">
      <c r="A53" s="73" t="s">
        <v>140</v>
      </c>
      <c r="B53" s="93"/>
      <c r="C53" s="93"/>
      <c r="D53" s="93"/>
      <c r="E53" s="93"/>
      <c r="F53" s="81">
        <v>19</v>
      </c>
      <c r="G53" s="93"/>
      <c r="H53" s="82">
        <f t="shared" si="1"/>
        <v>19</v>
      </c>
    </row>
    <row r="54" spans="1:8" ht="21" customHeight="1" x14ac:dyDescent="0.25">
      <c r="A54" s="75" t="s">
        <v>111</v>
      </c>
      <c r="B54" s="77" t="s">
        <v>168</v>
      </c>
      <c r="C54" s="77" t="s">
        <v>168</v>
      </c>
      <c r="D54" s="77" t="s">
        <v>168</v>
      </c>
      <c r="E54" s="77" t="s">
        <v>168</v>
      </c>
      <c r="F54" s="77" t="s">
        <v>168</v>
      </c>
      <c r="G54" s="80">
        <f>SUM(G55:G59)</f>
        <v>101</v>
      </c>
      <c r="H54" s="77">
        <f t="shared" si="1"/>
        <v>101</v>
      </c>
    </row>
    <row r="55" spans="1:8" ht="21" customHeight="1" x14ac:dyDescent="0.25">
      <c r="A55" s="73" t="s">
        <v>157</v>
      </c>
      <c r="B55" s="93"/>
      <c r="C55" s="93"/>
      <c r="D55" s="93"/>
      <c r="E55" s="93"/>
      <c r="F55" s="93"/>
      <c r="G55" s="84">
        <v>10</v>
      </c>
      <c r="H55" s="82">
        <f t="shared" si="1"/>
        <v>10</v>
      </c>
    </row>
    <row r="56" spans="1:8" ht="21" customHeight="1" x14ac:dyDescent="0.25">
      <c r="A56" s="73" t="s">
        <v>158</v>
      </c>
      <c r="B56" s="93"/>
      <c r="C56" s="93"/>
      <c r="D56" s="93"/>
      <c r="E56" s="93"/>
      <c r="F56" s="93"/>
      <c r="G56" s="81">
        <v>5</v>
      </c>
      <c r="H56" s="82">
        <f t="shared" si="1"/>
        <v>5</v>
      </c>
    </row>
    <row r="57" spans="1:8" ht="21" customHeight="1" x14ac:dyDescent="0.25">
      <c r="A57" s="73" t="s">
        <v>159</v>
      </c>
      <c r="B57" s="93"/>
      <c r="C57" s="93"/>
      <c r="D57" s="93"/>
      <c r="E57" s="93"/>
      <c r="F57" s="93"/>
      <c r="G57" s="81">
        <v>15</v>
      </c>
      <c r="H57" s="82">
        <f t="shared" si="1"/>
        <v>15</v>
      </c>
    </row>
    <row r="58" spans="1:8" ht="21" customHeight="1" x14ac:dyDescent="0.25">
      <c r="A58" s="73" t="s">
        <v>160</v>
      </c>
      <c r="B58" s="93"/>
      <c r="C58" s="93"/>
      <c r="D58" s="93"/>
      <c r="E58" s="93"/>
      <c r="F58" s="93"/>
      <c r="G58" s="81">
        <v>43</v>
      </c>
      <c r="H58" s="82">
        <f t="shared" si="1"/>
        <v>43</v>
      </c>
    </row>
    <row r="59" spans="1:8" ht="21" customHeight="1" x14ac:dyDescent="0.25">
      <c r="A59" s="73" t="s">
        <v>161</v>
      </c>
      <c r="B59" s="93"/>
      <c r="C59" s="93"/>
      <c r="D59" s="93"/>
      <c r="E59" s="93"/>
      <c r="F59" s="93"/>
      <c r="G59" s="84">
        <v>28</v>
      </c>
      <c r="H59" s="82">
        <f t="shared" si="1"/>
        <v>28</v>
      </c>
    </row>
    <row r="60" spans="1:8" ht="21" customHeight="1" x14ac:dyDescent="0.25">
      <c r="A60" s="75" t="s">
        <v>9</v>
      </c>
      <c r="B60" s="77">
        <f>SUM(B54,B51,B48,B41,B35,B26,B22,B14,B7,B3,)</f>
        <v>285</v>
      </c>
      <c r="C60" s="77">
        <f t="shared" ref="C60:G60" si="4">SUM(C54,C51,C48,C41,C35,C26,C22,C14,C7,C3,)</f>
        <v>256</v>
      </c>
      <c r="D60" s="77">
        <f t="shared" si="4"/>
        <v>210</v>
      </c>
      <c r="E60" s="77">
        <f t="shared" si="4"/>
        <v>37</v>
      </c>
      <c r="F60" s="77">
        <f t="shared" si="4"/>
        <v>59</v>
      </c>
      <c r="G60" s="77">
        <f t="shared" si="4"/>
        <v>101</v>
      </c>
      <c r="H60" s="77">
        <f t="shared" si="1"/>
        <v>948</v>
      </c>
    </row>
  </sheetData>
  <sheetProtection algorithmName="SHA-512" hashValue="hKsgeRIqOl5WL4qgHTrO00kq3gz1MUGQIaEN7tnL+kmFawoB/5OvsUKSuZ1WdtNBlKOufx4hYUQJjz3ITHXCZw==" saltValue="dH96DmfFTc5Pc4MegMiUxw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F35" sqref="F35"/>
    </sheetView>
  </sheetViews>
  <sheetFormatPr baseColWidth="10" defaultRowHeight="15" x14ac:dyDescent="0.25"/>
  <cols>
    <col min="1" max="1" width="38.42578125" customWidth="1"/>
    <col min="2" max="3" width="7.42578125" customWidth="1"/>
    <col min="4" max="4" width="6.7109375" customWidth="1"/>
    <col min="5" max="5" width="8" customWidth="1"/>
    <col min="6" max="6" width="7.42578125" customWidth="1"/>
    <col min="7" max="8" width="6.7109375" customWidth="1"/>
  </cols>
  <sheetData>
    <row r="1" spans="1:8" ht="22.5" customHeight="1" x14ac:dyDescent="0.25">
      <c r="A1" s="120" t="s">
        <v>197</v>
      </c>
      <c r="B1" s="121"/>
      <c r="C1" s="121"/>
      <c r="D1" s="121"/>
      <c r="E1" s="121"/>
      <c r="F1" s="121"/>
      <c r="G1" s="121"/>
      <c r="H1" s="122"/>
    </row>
    <row r="2" spans="1:8" ht="21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</row>
    <row r="3" spans="1:8" ht="21" customHeight="1" x14ac:dyDescent="0.25">
      <c r="A3" s="66" t="s">
        <v>85</v>
      </c>
      <c r="B3" s="77">
        <f>SUM(B4:B7)</f>
        <v>50</v>
      </c>
      <c r="C3" s="77">
        <f>SUM(C4:C7)</f>
        <v>2</v>
      </c>
      <c r="D3" s="77" t="s">
        <v>168</v>
      </c>
      <c r="E3" s="77" t="s">
        <v>168</v>
      </c>
      <c r="F3" s="77" t="s">
        <v>168</v>
      </c>
      <c r="G3" s="77" t="s">
        <v>168</v>
      </c>
      <c r="H3" s="77">
        <f>SUM(B3:G3)</f>
        <v>52</v>
      </c>
    </row>
    <row r="4" spans="1:8" ht="21" customHeight="1" x14ac:dyDescent="0.25">
      <c r="A4" s="62" t="s">
        <v>25</v>
      </c>
      <c r="B4" s="44">
        <v>27</v>
      </c>
      <c r="C4" s="93"/>
      <c r="D4" s="93"/>
      <c r="E4" s="93"/>
      <c r="F4" s="93"/>
      <c r="G4" s="93"/>
      <c r="H4" s="82">
        <f t="shared" ref="H4:H5" si="0">SUM(B4:G4)</f>
        <v>27</v>
      </c>
    </row>
    <row r="5" spans="1:8" ht="21" customHeight="1" x14ac:dyDescent="0.25">
      <c r="A5" s="62" t="s">
        <v>37</v>
      </c>
      <c r="B5" s="9">
        <v>7</v>
      </c>
      <c r="C5" s="93"/>
      <c r="D5" s="93"/>
      <c r="E5" s="93"/>
      <c r="F5" s="93"/>
      <c r="G5" s="93"/>
      <c r="H5" s="82">
        <f t="shared" si="0"/>
        <v>7</v>
      </c>
    </row>
    <row r="6" spans="1:8" ht="21" customHeight="1" x14ac:dyDescent="0.25">
      <c r="A6" s="86" t="s">
        <v>38</v>
      </c>
      <c r="B6" s="9">
        <v>16</v>
      </c>
      <c r="C6" s="93"/>
      <c r="D6" s="93"/>
      <c r="E6" s="93"/>
      <c r="F6" s="93"/>
      <c r="G6" s="93"/>
      <c r="H6" s="82">
        <f>SUM(B6:G6)</f>
        <v>16</v>
      </c>
    </row>
    <row r="7" spans="1:8" ht="21" customHeight="1" x14ac:dyDescent="0.25">
      <c r="A7" s="86" t="s">
        <v>68</v>
      </c>
      <c r="B7" s="93"/>
      <c r="C7" s="71">
        <v>2</v>
      </c>
      <c r="D7" s="93"/>
      <c r="E7" s="93"/>
      <c r="F7" s="93"/>
      <c r="G7" s="93"/>
      <c r="H7" s="82">
        <f>SUM(B7:G7)</f>
        <v>2</v>
      </c>
    </row>
    <row r="8" spans="1:8" ht="21" customHeight="1" x14ac:dyDescent="0.25">
      <c r="A8" s="78" t="s">
        <v>106</v>
      </c>
      <c r="B8" s="65">
        <f>SUM(B9:B12)</f>
        <v>68</v>
      </c>
      <c r="C8" s="77" t="s">
        <v>168</v>
      </c>
      <c r="D8" s="77" t="s">
        <v>168</v>
      </c>
      <c r="E8" s="77" t="s">
        <v>168</v>
      </c>
      <c r="F8" s="77" t="s">
        <v>168</v>
      </c>
      <c r="G8" s="77" t="s">
        <v>168</v>
      </c>
      <c r="H8" s="77">
        <f>SUM(B8:G8)</f>
        <v>68</v>
      </c>
    </row>
    <row r="9" spans="1:8" ht="21" customHeight="1" x14ac:dyDescent="0.25">
      <c r="A9" s="88" t="s">
        <v>26</v>
      </c>
      <c r="B9" s="70">
        <v>10</v>
      </c>
      <c r="C9" s="93"/>
      <c r="D9" s="93"/>
      <c r="E9" s="93"/>
      <c r="F9" s="93"/>
      <c r="G9" s="93"/>
      <c r="H9" s="82">
        <f t="shared" ref="H9:H27" si="1">SUM(B9:G9)</f>
        <v>10</v>
      </c>
    </row>
    <row r="10" spans="1:8" ht="21" customHeight="1" x14ac:dyDescent="0.25">
      <c r="A10" s="72" t="s">
        <v>28</v>
      </c>
      <c r="B10" s="70">
        <v>9</v>
      </c>
      <c r="C10" s="93"/>
      <c r="D10" s="93"/>
      <c r="E10" s="93"/>
      <c r="F10" s="93"/>
      <c r="G10" s="93"/>
      <c r="H10" s="82">
        <f t="shared" si="1"/>
        <v>9</v>
      </c>
    </row>
    <row r="11" spans="1:8" ht="21" customHeight="1" x14ac:dyDescent="0.25">
      <c r="A11" s="89" t="s">
        <v>32</v>
      </c>
      <c r="B11" s="70">
        <v>35</v>
      </c>
      <c r="C11" s="93"/>
      <c r="D11" s="93"/>
      <c r="E11" s="93"/>
      <c r="F11" s="93"/>
      <c r="G11" s="93"/>
      <c r="H11" s="82">
        <f t="shared" si="1"/>
        <v>35</v>
      </c>
    </row>
    <row r="12" spans="1:8" ht="21" customHeight="1" x14ac:dyDescent="0.25">
      <c r="A12" s="73" t="s">
        <v>39</v>
      </c>
      <c r="B12" s="81">
        <v>14</v>
      </c>
      <c r="C12" s="93"/>
      <c r="D12" s="93"/>
      <c r="E12" s="93"/>
      <c r="F12" s="93"/>
      <c r="G12" s="93"/>
      <c r="H12" s="82">
        <f t="shared" si="1"/>
        <v>14</v>
      </c>
    </row>
    <row r="13" spans="1:8" ht="25.5" x14ac:dyDescent="0.25">
      <c r="A13" s="92" t="s">
        <v>101</v>
      </c>
      <c r="B13" s="77" t="s">
        <v>168</v>
      </c>
      <c r="C13" s="87">
        <f>SUM(C14:C16)</f>
        <v>40</v>
      </c>
      <c r="D13" s="77" t="s">
        <v>168</v>
      </c>
      <c r="E13" s="77" t="s">
        <v>168</v>
      </c>
      <c r="F13" s="77" t="s">
        <v>168</v>
      </c>
      <c r="G13" s="77" t="s">
        <v>168</v>
      </c>
      <c r="H13" s="77">
        <f t="shared" si="1"/>
        <v>40</v>
      </c>
    </row>
    <row r="14" spans="1:8" ht="21" customHeight="1" x14ac:dyDescent="0.25">
      <c r="A14" s="72" t="s">
        <v>63</v>
      </c>
      <c r="B14" s="93"/>
      <c r="C14" s="71">
        <v>11</v>
      </c>
      <c r="D14" s="93"/>
      <c r="E14" s="93"/>
      <c r="F14" s="93"/>
      <c r="G14" s="93"/>
      <c r="H14" s="82">
        <f t="shared" si="1"/>
        <v>11</v>
      </c>
    </row>
    <row r="15" spans="1:8" ht="21" customHeight="1" x14ac:dyDescent="0.25">
      <c r="A15" s="90" t="s">
        <v>65</v>
      </c>
      <c r="B15" s="93"/>
      <c r="C15" s="70">
        <v>13</v>
      </c>
      <c r="D15" s="93"/>
      <c r="E15" s="93"/>
      <c r="F15" s="93"/>
      <c r="G15" s="93"/>
      <c r="H15" s="82">
        <f t="shared" si="1"/>
        <v>13</v>
      </c>
    </row>
    <row r="16" spans="1:8" ht="21" customHeight="1" x14ac:dyDescent="0.25">
      <c r="A16" s="86" t="s">
        <v>67</v>
      </c>
      <c r="B16" s="93"/>
      <c r="C16" s="71">
        <v>16</v>
      </c>
      <c r="D16" s="93"/>
      <c r="E16" s="93"/>
      <c r="F16" s="93"/>
      <c r="G16" s="93"/>
      <c r="H16" s="82">
        <f t="shared" si="1"/>
        <v>16</v>
      </c>
    </row>
    <row r="17" spans="1:8" ht="21" customHeight="1" x14ac:dyDescent="0.25">
      <c r="A17" s="74" t="s">
        <v>102</v>
      </c>
      <c r="B17" s="65">
        <f>SUM(B18:B22)</f>
        <v>20</v>
      </c>
      <c r="C17" s="65">
        <f>SUM(C18:C22)</f>
        <v>13</v>
      </c>
      <c r="D17" s="65">
        <f>SUM(D18:D22)</f>
        <v>51</v>
      </c>
      <c r="E17" s="77" t="s">
        <v>168</v>
      </c>
      <c r="F17" s="77" t="s">
        <v>168</v>
      </c>
      <c r="G17" s="77" t="s">
        <v>168</v>
      </c>
      <c r="H17" s="77">
        <f t="shared" si="1"/>
        <v>84</v>
      </c>
    </row>
    <row r="18" spans="1:8" ht="24" customHeight="1" x14ac:dyDescent="0.25">
      <c r="A18" s="89" t="s">
        <v>30</v>
      </c>
      <c r="B18" s="70">
        <v>11</v>
      </c>
      <c r="C18" s="93"/>
      <c r="D18" s="93"/>
      <c r="E18" s="93"/>
      <c r="F18" s="93"/>
      <c r="G18" s="93"/>
      <c r="H18" s="82">
        <f t="shared" si="1"/>
        <v>11</v>
      </c>
    </row>
    <row r="19" spans="1:8" ht="21" customHeight="1" x14ac:dyDescent="0.25">
      <c r="A19" s="89" t="s">
        <v>31</v>
      </c>
      <c r="B19" s="70">
        <v>9</v>
      </c>
      <c r="C19" s="93"/>
      <c r="D19" s="93"/>
      <c r="E19" s="93"/>
      <c r="F19" s="93"/>
      <c r="G19" s="93"/>
      <c r="H19" s="82">
        <f t="shared" si="1"/>
        <v>9</v>
      </c>
    </row>
    <row r="20" spans="1:8" ht="21" customHeight="1" x14ac:dyDescent="0.25">
      <c r="A20" s="73" t="s">
        <v>66</v>
      </c>
      <c r="B20" s="93"/>
      <c r="C20" s="9">
        <v>13</v>
      </c>
      <c r="D20" s="93"/>
      <c r="E20" s="93"/>
      <c r="F20" s="93"/>
      <c r="G20" s="93"/>
      <c r="H20" s="82">
        <f t="shared" si="1"/>
        <v>13</v>
      </c>
    </row>
    <row r="21" spans="1:8" ht="21" customHeight="1" x14ac:dyDescent="0.25">
      <c r="A21" s="72" t="s">
        <v>75</v>
      </c>
      <c r="B21" s="93"/>
      <c r="C21" s="93"/>
      <c r="D21" s="71">
        <v>40</v>
      </c>
      <c r="E21" s="93"/>
      <c r="F21" s="93"/>
      <c r="G21" s="93"/>
      <c r="H21" s="82">
        <f t="shared" si="1"/>
        <v>40</v>
      </c>
    </row>
    <row r="22" spans="1:8" ht="21" customHeight="1" x14ac:dyDescent="0.25">
      <c r="A22" s="72" t="s">
        <v>76</v>
      </c>
      <c r="B22" s="93"/>
      <c r="C22" s="93"/>
      <c r="D22" s="71">
        <v>11</v>
      </c>
      <c r="E22" s="93"/>
      <c r="F22" s="93"/>
      <c r="G22" s="93"/>
      <c r="H22" s="82">
        <f t="shared" si="1"/>
        <v>11</v>
      </c>
    </row>
    <row r="23" spans="1:8" ht="21" customHeight="1" x14ac:dyDescent="0.25">
      <c r="A23" s="74" t="s">
        <v>107</v>
      </c>
      <c r="B23" s="65">
        <f>SUM(B24:B25)</f>
        <v>5</v>
      </c>
      <c r="C23" s="77" t="s">
        <v>168</v>
      </c>
      <c r="D23" s="77" t="s">
        <v>168</v>
      </c>
      <c r="E23" s="77" t="s">
        <v>168</v>
      </c>
      <c r="F23" s="77" t="s">
        <v>168</v>
      </c>
      <c r="G23" s="77" t="s">
        <v>168</v>
      </c>
      <c r="H23" s="77">
        <f t="shared" si="1"/>
        <v>5</v>
      </c>
    </row>
    <row r="24" spans="1:8" ht="21" customHeight="1" x14ac:dyDescent="0.25">
      <c r="A24" s="89" t="s">
        <v>29</v>
      </c>
      <c r="B24" s="70">
        <v>1</v>
      </c>
      <c r="C24" s="93"/>
      <c r="D24" s="93"/>
      <c r="E24" s="93"/>
      <c r="F24" s="93"/>
      <c r="G24" s="93"/>
      <c r="H24" s="82">
        <f t="shared" si="1"/>
        <v>1</v>
      </c>
    </row>
    <row r="25" spans="1:8" ht="21" customHeight="1" x14ac:dyDescent="0.25">
      <c r="A25" s="89" t="s">
        <v>36</v>
      </c>
      <c r="B25" s="70">
        <v>4</v>
      </c>
      <c r="C25" s="93"/>
      <c r="D25" s="93"/>
      <c r="E25" s="93"/>
      <c r="F25" s="93"/>
      <c r="G25" s="93"/>
      <c r="H25" s="82">
        <f t="shared" si="1"/>
        <v>4</v>
      </c>
    </row>
    <row r="26" spans="1:8" ht="21" customHeight="1" x14ac:dyDescent="0.25">
      <c r="A26" s="74" t="s">
        <v>108</v>
      </c>
      <c r="B26" s="65">
        <f>SUM(B27)</f>
        <v>7</v>
      </c>
      <c r="C26" s="77" t="s">
        <v>168</v>
      </c>
      <c r="D26" s="77" t="s">
        <v>168</v>
      </c>
      <c r="E26" s="77" t="s">
        <v>168</v>
      </c>
      <c r="F26" s="77" t="s">
        <v>168</v>
      </c>
      <c r="G26" s="77" t="s">
        <v>168</v>
      </c>
      <c r="H26" s="77">
        <f t="shared" si="1"/>
        <v>7</v>
      </c>
    </row>
    <row r="27" spans="1:8" ht="32.25" customHeight="1" x14ac:dyDescent="0.25">
      <c r="A27" s="89" t="s">
        <v>33</v>
      </c>
      <c r="B27" s="70">
        <v>7</v>
      </c>
      <c r="C27" s="93"/>
      <c r="D27" s="93"/>
      <c r="E27" s="93"/>
      <c r="F27" s="93"/>
      <c r="G27" s="93"/>
      <c r="H27" s="82">
        <f t="shared" si="1"/>
        <v>7</v>
      </c>
    </row>
    <row r="28" spans="1:8" ht="21" customHeight="1" x14ac:dyDescent="0.25">
      <c r="A28" s="74" t="s">
        <v>86</v>
      </c>
      <c r="B28" s="65">
        <f>SUM(B29:B32)</f>
        <v>57</v>
      </c>
      <c r="C28" s="77" t="s">
        <v>168</v>
      </c>
      <c r="D28" s="77" t="s">
        <v>168</v>
      </c>
      <c r="E28" s="77" t="s">
        <v>168</v>
      </c>
      <c r="F28" s="77" t="s">
        <v>168</v>
      </c>
      <c r="G28" s="77" t="s">
        <v>168</v>
      </c>
      <c r="H28" s="77">
        <f t="shared" ref="H28:H44" si="2">SUM(B28:G28)</f>
        <v>57</v>
      </c>
    </row>
    <row r="29" spans="1:8" ht="21" customHeight="1" x14ac:dyDescent="0.25">
      <c r="A29" s="73" t="s">
        <v>27</v>
      </c>
      <c r="B29" s="81">
        <v>28</v>
      </c>
      <c r="C29" s="93"/>
      <c r="D29" s="93"/>
      <c r="E29" s="93"/>
      <c r="F29" s="93"/>
      <c r="G29" s="93"/>
      <c r="H29" s="82">
        <f t="shared" si="2"/>
        <v>28</v>
      </c>
    </row>
    <row r="30" spans="1:8" ht="21" customHeight="1" x14ac:dyDescent="0.25">
      <c r="A30" s="72" t="s">
        <v>34</v>
      </c>
      <c r="B30" s="70">
        <v>18</v>
      </c>
      <c r="C30" s="93"/>
      <c r="D30" s="93"/>
      <c r="E30" s="93"/>
      <c r="F30" s="93"/>
      <c r="G30" s="93"/>
      <c r="H30" s="82">
        <f t="shared" si="2"/>
        <v>18</v>
      </c>
    </row>
    <row r="31" spans="1:8" ht="24.95" customHeight="1" x14ac:dyDescent="0.25">
      <c r="A31" s="89" t="s">
        <v>35</v>
      </c>
      <c r="B31" s="70">
        <v>5</v>
      </c>
      <c r="C31" s="93"/>
      <c r="D31" s="93"/>
      <c r="E31" s="93"/>
      <c r="F31" s="93"/>
      <c r="G31" s="93"/>
      <c r="H31" s="82">
        <f t="shared" si="2"/>
        <v>5</v>
      </c>
    </row>
    <row r="32" spans="1:8" ht="21" customHeight="1" x14ac:dyDescent="0.25">
      <c r="A32" s="89" t="s">
        <v>40</v>
      </c>
      <c r="B32" s="70">
        <v>6</v>
      </c>
      <c r="C32" s="93"/>
      <c r="D32" s="93"/>
      <c r="E32" s="93"/>
      <c r="F32" s="93"/>
      <c r="G32" s="93"/>
      <c r="H32" s="82">
        <f t="shared" si="2"/>
        <v>6</v>
      </c>
    </row>
    <row r="33" spans="1:8" ht="21" customHeight="1" x14ac:dyDescent="0.25">
      <c r="A33" s="74" t="s">
        <v>103</v>
      </c>
      <c r="B33" s="77" t="s">
        <v>168</v>
      </c>
      <c r="C33" s="87">
        <f>SUM(C34:C37)</f>
        <v>26</v>
      </c>
      <c r="D33" s="87">
        <f>SUM(D34:D37)</f>
        <v>8</v>
      </c>
      <c r="E33" s="77" t="s">
        <v>168</v>
      </c>
      <c r="F33" s="77" t="s">
        <v>168</v>
      </c>
      <c r="G33" s="77" t="s">
        <v>168</v>
      </c>
      <c r="H33" s="77">
        <f t="shared" si="2"/>
        <v>34</v>
      </c>
    </row>
    <row r="34" spans="1:8" ht="21" customHeight="1" x14ac:dyDescent="0.25">
      <c r="A34" s="89" t="s">
        <v>27</v>
      </c>
      <c r="B34" s="93"/>
      <c r="C34" s="70">
        <v>9</v>
      </c>
      <c r="D34" s="93"/>
      <c r="E34" s="93"/>
      <c r="F34" s="93">
        <v>25</v>
      </c>
      <c r="G34" s="93"/>
      <c r="H34" s="82">
        <f>SUM(B34:G34)</f>
        <v>34</v>
      </c>
    </row>
    <row r="35" spans="1:8" ht="21" customHeight="1" x14ac:dyDescent="0.25">
      <c r="A35" s="73" t="s">
        <v>64</v>
      </c>
      <c r="B35" s="93"/>
      <c r="C35" s="81">
        <v>8</v>
      </c>
      <c r="D35" s="93"/>
      <c r="E35" s="93"/>
      <c r="F35" s="93"/>
      <c r="G35" s="93"/>
      <c r="H35" s="82">
        <f>SUM(B35:G35)</f>
        <v>8</v>
      </c>
    </row>
    <row r="36" spans="1:8" ht="21" customHeight="1" x14ac:dyDescent="0.25">
      <c r="A36" s="73" t="s">
        <v>69</v>
      </c>
      <c r="B36" s="93"/>
      <c r="C36" s="9">
        <v>9</v>
      </c>
      <c r="D36" s="93"/>
      <c r="E36" s="93"/>
      <c r="F36" s="93"/>
      <c r="G36" s="93"/>
      <c r="H36" s="82">
        <f>SUM(B36:G36)</f>
        <v>9</v>
      </c>
    </row>
    <row r="37" spans="1:8" ht="25.5" x14ac:dyDescent="0.25">
      <c r="A37" s="73" t="s">
        <v>77</v>
      </c>
      <c r="B37" s="93"/>
      <c r="C37" s="93"/>
      <c r="D37" s="81">
        <v>8</v>
      </c>
      <c r="E37" s="93"/>
      <c r="F37" s="93"/>
      <c r="G37" s="93"/>
      <c r="H37" s="82">
        <f t="shared" si="2"/>
        <v>8</v>
      </c>
    </row>
    <row r="38" spans="1:8" ht="21" customHeight="1" x14ac:dyDescent="0.25">
      <c r="A38" s="75" t="s">
        <v>89</v>
      </c>
      <c r="B38" s="77" t="s">
        <v>168</v>
      </c>
      <c r="C38" s="77" t="s">
        <v>168</v>
      </c>
      <c r="D38" s="76">
        <f>SUM(D39:D39)</f>
        <v>16</v>
      </c>
      <c r="E38" s="77" t="s">
        <v>168</v>
      </c>
      <c r="F38" s="77" t="s">
        <v>168</v>
      </c>
      <c r="G38" s="77" t="s">
        <v>168</v>
      </c>
      <c r="H38" s="77">
        <f t="shared" si="2"/>
        <v>16</v>
      </c>
    </row>
    <row r="39" spans="1:8" ht="21" customHeight="1" x14ac:dyDescent="0.25">
      <c r="A39" s="73" t="s">
        <v>78</v>
      </c>
      <c r="B39" s="93"/>
      <c r="C39" s="93"/>
      <c r="D39" s="9">
        <v>16</v>
      </c>
      <c r="E39" s="93"/>
      <c r="F39" s="93"/>
      <c r="G39" s="93"/>
      <c r="H39" s="82">
        <f t="shared" si="2"/>
        <v>16</v>
      </c>
    </row>
    <row r="40" spans="1:8" ht="21" customHeight="1" x14ac:dyDescent="0.25">
      <c r="A40" s="75" t="s">
        <v>111</v>
      </c>
      <c r="B40" s="77" t="s">
        <v>168</v>
      </c>
      <c r="C40" s="77" t="s">
        <v>168</v>
      </c>
      <c r="D40" s="77" t="s">
        <v>168</v>
      </c>
      <c r="E40" s="77" t="s">
        <v>168</v>
      </c>
      <c r="F40" s="77" t="s">
        <v>168</v>
      </c>
      <c r="G40" s="80">
        <f>SUM(G41:G43)</f>
        <v>75</v>
      </c>
      <c r="H40" s="77">
        <f t="shared" si="2"/>
        <v>75</v>
      </c>
    </row>
    <row r="41" spans="1:8" ht="21" customHeight="1" x14ac:dyDescent="0.25">
      <c r="A41" s="73" t="s">
        <v>81</v>
      </c>
      <c r="B41" s="93"/>
      <c r="C41" s="93"/>
      <c r="D41" s="93"/>
      <c r="E41" s="93"/>
      <c r="F41" s="93"/>
      <c r="G41" s="84">
        <v>12</v>
      </c>
      <c r="H41" s="82">
        <f t="shared" si="2"/>
        <v>12</v>
      </c>
    </row>
    <row r="42" spans="1:8" ht="21" customHeight="1" x14ac:dyDescent="0.25">
      <c r="A42" s="73" t="s">
        <v>82</v>
      </c>
      <c r="B42" s="93"/>
      <c r="C42" s="93"/>
      <c r="D42" s="93"/>
      <c r="E42" s="93"/>
      <c r="F42" s="93"/>
      <c r="G42" s="81">
        <v>40</v>
      </c>
      <c r="H42" s="82">
        <f t="shared" si="2"/>
        <v>40</v>
      </c>
    </row>
    <row r="43" spans="1:8" ht="21" customHeight="1" x14ac:dyDescent="0.25">
      <c r="A43" s="73" t="s">
        <v>83</v>
      </c>
      <c r="B43" s="93"/>
      <c r="C43" s="93"/>
      <c r="D43" s="93"/>
      <c r="E43" s="93"/>
      <c r="F43" s="93"/>
      <c r="G43" s="81">
        <v>23</v>
      </c>
      <c r="H43" s="82">
        <f t="shared" si="2"/>
        <v>23</v>
      </c>
    </row>
    <row r="44" spans="1:8" ht="21" customHeight="1" x14ac:dyDescent="0.25">
      <c r="A44" s="75" t="s">
        <v>9</v>
      </c>
      <c r="B44" s="77">
        <f>SUM(B41:B43,B39,B34:B37,B29:B32,B18:B22,B14:B16,B9:B12,B4:B7,B24:B25,B27)</f>
        <v>207</v>
      </c>
      <c r="C44" s="77">
        <f t="shared" ref="C44" si="3">SUM(C41:C43,C39,C34:C37,C29:C32,C18:C22,C14:C16,C9:C12,C4:C7,C24:C25,C27)</f>
        <v>81</v>
      </c>
      <c r="D44" s="77">
        <f t="shared" ref="D44" si="4">SUM(D41:D43,D39,D34:D37,D29:D32,D18:D22,D14:D16,D9:D12,D4:D7,D24:D25,D27)</f>
        <v>75</v>
      </c>
      <c r="E44" s="77">
        <f t="shared" ref="E44" si="5">SUM(E41:E43,E39,E34:E37,E29:E32,E18:E22,E14:E16,E9:E12,E4:E7,E24:E25,E27)</f>
        <v>0</v>
      </c>
      <c r="F44" s="77">
        <f t="shared" ref="F44" si="6">SUM(F41:F43,F39,F34:F37,F29:F32,F18:F22,F14:F16,F9:F12,F4:F7,F24:F25,F27)</f>
        <v>25</v>
      </c>
      <c r="G44" s="77">
        <f t="shared" ref="G44" si="7">SUM(G41:G43,G39,G34:G37,G29:G32,G18:G22,G14:G16,G9:G12,G4:G7,G24:G25,G27)</f>
        <v>75</v>
      </c>
      <c r="H44" s="77">
        <f t="shared" si="2"/>
        <v>463</v>
      </c>
    </row>
    <row r="45" spans="1:8" ht="21" customHeight="1" x14ac:dyDescent="0.25"/>
    <row r="46" spans="1:8" ht="21" customHeight="1" x14ac:dyDescent="0.25"/>
    <row r="47" spans="1:8" ht="21" customHeight="1" x14ac:dyDescent="0.25"/>
    <row r="48" spans="1:8" ht="21" customHeight="1" x14ac:dyDescent="0.25"/>
    <row r="49" ht="21" customHeight="1" x14ac:dyDescent="0.25"/>
    <row r="50" ht="21" customHeight="1" x14ac:dyDescent="0.25"/>
    <row r="51" ht="21" customHeight="1" x14ac:dyDescent="0.25"/>
    <row r="52" ht="21" customHeight="1" x14ac:dyDescent="0.25"/>
  </sheetData>
  <sheetProtection algorithmName="SHA-512" hashValue="rpnsD9o1uISZ/pX2KcxQUrkHI3oXx9dJL/cPy1V+XUZeRAXWjVwPoz2MAL0kaR8cp264TiPrn4zmRl59jsRH7g==" saltValue="04Q5z6oFK8Czrl+jDTWyug==" spinCount="100000" sheet="1" objects="1" scenarios="1"/>
  <mergeCells count="1">
    <mergeCell ref="A1:H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I15" sqref="I15"/>
    </sheetView>
  </sheetViews>
  <sheetFormatPr baseColWidth="10" defaultRowHeight="15" x14ac:dyDescent="0.25"/>
  <cols>
    <col min="1" max="7" width="12.7109375" customWidth="1"/>
  </cols>
  <sheetData>
    <row r="1" spans="1:9" ht="29.25" customHeight="1" x14ac:dyDescent="0.25">
      <c r="A1" s="116" t="s">
        <v>97</v>
      </c>
      <c r="B1" s="117"/>
      <c r="C1" s="117"/>
      <c r="D1" s="117"/>
      <c r="E1" s="117"/>
      <c r="F1" s="117"/>
      <c r="G1" s="117"/>
    </row>
    <row r="2" spans="1:9" ht="80.25" customHeight="1" x14ac:dyDescent="0.25">
      <c r="A2" s="28" t="s">
        <v>15</v>
      </c>
      <c r="B2" s="28" t="s">
        <v>14</v>
      </c>
      <c r="C2" s="104" t="s">
        <v>23</v>
      </c>
      <c r="D2" s="104" t="s">
        <v>93</v>
      </c>
      <c r="E2" s="29" t="s">
        <v>16</v>
      </c>
      <c r="F2" s="103" t="s">
        <v>95</v>
      </c>
      <c r="G2" s="103" t="s">
        <v>96</v>
      </c>
    </row>
    <row r="3" spans="1:9" ht="21" customHeight="1" x14ac:dyDescent="0.25">
      <c r="A3" s="119">
        <v>2012</v>
      </c>
      <c r="B3" s="7" t="s">
        <v>21</v>
      </c>
      <c r="C3" s="8">
        <v>5805</v>
      </c>
      <c r="D3" s="8">
        <v>5183</v>
      </c>
      <c r="E3" s="8">
        <v>4363</v>
      </c>
      <c r="F3" s="105">
        <f>E3/C3</f>
        <v>0.75159345391903531</v>
      </c>
      <c r="G3" s="105">
        <f>E3/D3</f>
        <v>0.84179046884043995</v>
      </c>
    </row>
    <row r="4" spans="1:9" ht="21" customHeight="1" x14ac:dyDescent="0.25">
      <c r="A4" s="119"/>
      <c r="B4" s="7" t="s">
        <v>22</v>
      </c>
      <c r="C4" s="8">
        <v>3757</v>
      </c>
      <c r="D4" s="8">
        <v>3339</v>
      </c>
      <c r="E4" s="8">
        <v>3027</v>
      </c>
      <c r="F4" s="105">
        <f t="shared" ref="F4:F15" si="0">E4/C4</f>
        <v>0.80569603406973644</v>
      </c>
      <c r="G4" s="105">
        <f t="shared" ref="G4:G15" si="1">E4/D4</f>
        <v>0.90655884995507641</v>
      </c>
    </row>
    <row r="5" spans="1:9" ht="21" customHeight="1" x14ac:dyDescent="0.25">
      <c r="A5" s="118">
        <v>2013</v>
      </c>
      <c r="B5" s="101" t="s">
        <v>21</v>
      </c>
      <c r="C5" s="102">
        <v>6554</v>
      </c>
      <c r="D5" s="102">
        <v>5878</v>
      </c>
      <c r="E5" s="102">
        <v>4834</v>
      </c>
      <c r="F5" s="106">
        <f t="shared" si="0"/>
        <v>0.7375648458956362</v>
      </c>
      <c r="G5" s="106">
        <f t="shared" si="1"/>
        <v>0.82238856753997958</v>
      </c>
    </row>
    <row r="6" spans="1:9" ht="21" customHeight="1" x14ac:dyDescent="0.25">
      <c r="A6" s="118"/>
      <c r="B6" s="101" t="s">
        <v>22</v>
      </c>
      <c r="C6" s="102">
        <v>4033</v>
      </c>
      <c r="D6" s="102">
        <v>3526</v>
      </c>
      <c r="E6" s="102">
        <v>3222</v>
      </c>
      <c r="F6" s="106">
        <f t="shared" si="0"/>
        <v>0.79890900074386317</v>
      </c>
      <c r="G6" s="106">
        <f t="shared" si="1"/>
        <v>0.91378332387975048</v>
      </c>
    </row>
    <row r="7" spans="1:9" ht="21" customHeight="1" x14ac:dyDescent="0.25">
      <c r="A7" s="119">
        <v>2014</v>
      </c>
      <c r="B7" s="7" t="s">
        <v>21</v>
      </c>
      <c r="C7" s="8">
        <v>8506</v>
      </c>
      <c r="D7" s="8">
        <v>5838</v>
      </c>
      <c r="E7" s="8">
        <v>4856</v>
      </c>
      <c r="F7" s="105">
        <f t="shared" si="0"/>
        <v>0.57089113566893956</v>
      </c>
      <c r="G7" s="105">
        <f t="shared" si="1"/>
        <v>0.83179170948955117</v>
      </c>
    </row>
    <row r="8" spans="1:9" ht="21" customHeight="1" x14ac:dyDescent="0.25">
      <c r="A8" s="119"/>
      <c r="B8" s="7" t="s">
        <v>22</v>
      </c>
      <c r="C8" s="8">
        <v>3957</v>
      </c>
      <c r="D8" s="8">
        <v>3646</v>
      </c>
      <c r="E8" s="8">
        <v>3223</v>
      </c>
      <c r="F8" s="105">
        <f t="shared" si="0"/>
        <v>0.81450593884255751</v>
      </c>
      <c r="G8" s="105">
        <f t="shared" si="1"/>
        <v>0.88398244651673064</v>
      </c>
    </row>
    <row r="9" spans="1:9" ht="21" customHeight="1" x14ac:dyDescent="0.25">
      <c r="A9" s="118">
        <v>2015</v>
      </c>
      <c r="B9" s="101" t="s">
        <v>21</v>
      </c>
      <c r="C9" s="102">
        <v>7517</v>
      </c>
      <c r="D9" s="102">
        <v>6568</v>
      </c>
      <c r="E9" s="102">
        <v>5365</v>
      </c>
      <c r="F9" s="106">
        <f t="shared" si="0"/>
        <v>0.71371557802314756</v>
      </c>
      <c r="G9" s="106">
        <f t="shared" si="1"/>
        <v>0.81683922046285018</v>
      </c>
    </row>
    <row r="10" spans="1:9" ht="21" customHeight="1" x14ac:dyDescent="0.25">
      <c r="A10" s="118"/>
      <c r="B10" s="101" t="s">
        <v>22</v>
      </c>
      <c r="C10" s="102">
        <v>4671</v>
      </c>
      <c r="D10" s="102">
        <v>4223</v>
      </c>
      <c r="E10" s="102">
        <v>3395</v>
      </c>
      <c r="F10" s="106">
        <f t="shared" si="0"/>
        <v>0.7268250909869407</v>
      </c>
      <c r="G10" s="106">
        <f t="shared" si="1"/>
        <v>0.80393085484252902</v>
      </c>
    </row>
    <row r="11" spans="1:9" ht="21" customHeight="1" x14ac:dyDescent="0.25">
      <c r="A11" s="119">
        <v>2016</v>
      </c>
      <c r="B11" s="7" t="s">
        <v>21</v>
      </c>
      <c r="C11" s="8">
        <v>8009</v>
      </c>
      <c r="D11" s="8">
        <v>6312</v>
      </c>
      <c r="E11" s="8">
        <v>4980</v>
      </c>
      <c r="F11" s="105">
        <f t="shared" si="0"/>
        <v>0.62180047446622555</v>
      </c>
      <c r="G11" s="105">
        <f t="shared" si="1"/>
        <v>0.78897338403041828</v>
      </c>
    </row>
    <row r="12" spans="1:9" ht="21" customHeight="1" x14ac:dyDescent="0.25">
      <c r="A12" s="119"/>
      <c r="B12" s="7" t="s">
        <v>22</v>
      </c>
      <c r="C12" s="8">
        <v>4230</v>
      </c>
      <c r="D12" s="8">
        <v>3815</v>
      </c>
      <c r="E12" s="8">
        <v>3066</v>
      </c>
      <c r="F12" s="105">
        <f t="shared" si="0"/>
        <v>0.72482269503546104</v>
      </c>
      <c r="G12" s="105">
        <f t="shared" si="1"/>
        <v>0.80366972477064225</v>
      </c>
    </row>
    <row r="13" spans="1:9" ht="21" customHeight="1" x14ac:dyDescent="0.25">
      <c r="A13" s="118">
        <v>2017</v>
      </c>
      <c r="B13" s="101" t="s">
        <v>21</v>
      </c>
      <c r="C13" s="102">
        <v>7592</v>
      </c>
      <c r="D13" s="102">
        <v>6337</v>
      </c>
      <c r="E13" s="102">
        <v>4948</v>
      </c>
      <c r="F13" s="106">
        <f t="shared" si="0"/>
        <v>0.65173867228661753</v>
      </c>
      <c r="G13" s="106">
        <f t="shared" si="1"/>
        <v>0.78081110935774023</v>
      </c>
    </row>
    <row r="14" spans="1:9" ht="21" customHeight="1" x14ac:dyDescent="0.25">
      <c r="A14" s="118"/>
      <c r="B14" s="101" t="s">
        <v>22</v>
      </c>
      <c r="C14" s="102">
        <v>3423</v>
      </c>
      <c r="D14" s="102">
        <v>3098</v>
      </c>
      <c r="E14" s="102">
        <v>2581</v>
      </c>
      <c r="F14" s="106">
        <f t="shared" si="0"/>
        <v>0.7540169442009933</v>
      </c>
      <c r="G14" s="106">
        <f t="shared" si="1"/>
        <v>0.83311814073595869</v>
      </c>
    </row>
    <row r="15" spans="1:9" ht="21" customHeight="1" x14ac:dyDescent="0.25">
      <c r="A15" s="7">
        <v>2018</v>
      </c>
      <c r="B15" s="7" t="s">
        <v>21</v>
      </c>
      <c r="C15" s="8">
        <v>5995</v>
      </c>
      <c r="D15" s="8">
        <v>5510</v>
      </c>
      <c r="E15" s="8">
        <v>4483</v>
      </c>
      <c r="F15" s="105">
        <f t="shared" si="0"/>
        <v>0.74778982485404499</v>
      </c>
      <c r="G15" s="105">
        <f t="shared" si="1"/>
        <v>0.81361161524500902</v>
      </c>
      <c r="I15" s="112"/>
    </row>
  </sheetData>
  <sheetProtection algorithmName="SHA-512" hashValue="CHUp9dqyfCpAKQtSl4hsajrcaLSmTLhdhJyHF9TICQtlq1IuLcEtRtUxjBHFvcLZsaq9ucM/36khKVR+0x+DUQ==" saltValue="stiohh+eGsOHWoUDofww0A==" spinCount="100000" sheet="1" objects="1" scenarios="1"/>
  <mergeCells count="7">
    <mergeCell ref="A1:G1"/>
    <mergeCell ref="A13:A14"/>
    <mergeCell ref="A3:A4"/>
    <mergeCell ref="A5:A6"/>
    <mergeCell ref="A7:A8"/>
    <mergeCell ref="A9:A10"/>
    <mergeCell ref="A11:A12"/>
  </mergeCells>
  <printOptions horizont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12" sqref="H12"/>
    </sheetView>
  </sheetViews>
  <sheetFormatPr baseColWidth="10" defaultRowHeight="15" x14ac:dyDescent="0.25"/>
  <cols>
    <col min="1" max="1" width="38" customWidth="1"/>
  </cols>
  <sheetData>
    <row r="1" spans="1:3" ht="36" customHeight="1" x14ac:dyDescent="0.25">
      <c r="A1" s="126" t="s">
        <v>196</v>
      </c>
      <c r="B1" s="126"/>
    </row>
    <row r="2" spans="1:3" ht="21" customHeight="1" x14ac:dyDescent="0.25">
      <c r="A2" s="15" t="s">
        <v>167</v>
      </c>
      <c r="B2" s="15" t="s">
        <v>5</v>
      </c>
    </row>
    <row r="3" spans="1:3" ht="21" customHeight="1" x14ac:dyDescent="0.25">
      <c r="A3" s="16" t="s">
        <v>105</v>
      </c>
      <c r="B3" s="17">
        <v>1</v>
      </c>
    </row>
    <row r="4" spans="1:3" ht="21" customHeight="1" x14ac:dyDescent="0.25">
      <c r="A4" s="12" t="s">
        <v>108</v>
      </c>
      <c r="B4" s="18">
        <v>1</v>
      </c>
    </row>
    <row r="5" spans="1:3" ht="21" customHeight="1" x14ac:dyDescent="0.25">
      <c r="A5" s="11" t="s">
        <v>24</v>
      </c>
      <c r="B5" s="19">
        <v>1</v>
      </c>
    </row>
    <row r="6" spans="1:3" ht="21" customHeight="1" x14ac:dyDescent="0.25">
      <c r="A6" s="16" t="s">
        <v>12</v>
      </c>
      <c r="B6" s="17">
        <v>3</v>
      </c>
    </row>
    <row r="7" spans="1:3" ht="21" customHeight="1" x14ac:dyDescent="0.25">
      <c r="A7" s="12" t="s">
        <v>85</v>
      </c>
      <c r="B7" s="18">
        <v>3</v>
      </c>
    </row>
    <row r="8" spans="1:3" ht="21" customHeight="1" x14ac:dyDescent="0.25">
      <c r="A8" s="11" t="s">
        <v>62</v>
      </c>
      <c r="B8" s="19">
        <v>3</v>
      </c>
    </row>
    <row r="9" spans="1:3" ht="21" customHeight="1" x14ac:dyDescent="0.25">
      <c r="A9" s="16" t="s">
        <v>1</v>
      </c>
      <c r="B9" s="17">
        <v>1</v>
      </c>
    </row>
    <row r="10" spans="1:3" ht="21" customHeight="1" x14ac:dyDescent="0.25">
      <c r="A10" s="12" t="s">
        <v>111</v>
      </c>
      <c r="B10" s="18">
        <v>1</v>
      </c>
    </row>
    <row r="11" spans="1:3" ht="21" customHeight="1" x14ac:dyDescent="0.25">
      <c r="A11" s="11" t="s">
        <v>80</v>
      </c>
      <c r="B11" s="19">
        <v>1</v>
      </c>
    </row>
    <row r="12" spans="1:3" ht="21" customHeight="1" x14ac:dyDescent="0.25">
      <c r="A12" s="20" t="s">
        <v>9</v>
      </c>
      <c r="B12" s="21">
        <v>5</v>
      </c>
      <c r="C12" s="112"/>
    </row>
    <row r="15" spans="1:3" ht="22.5" customHeight="1" x14ac:dyDescent="0.25"/>
    <row r="17" spans="6:6" ht="21" customHeight="1" x14ac:dyDescent="0.25"/>
    <row r="18" spans="6:6" ht="21" customHeight="1" x14ac:dyDescent="0.25"/>
    <row r="19" spans="6:6" ht="21" customHeight="1" x14ac:dyDescent="0.25">
      <c r="F19" t="s">
        <v>207</v>
      </c>
    </row>
    <row r="20" spans="6:6" ht="21" customHeight="1" x14ac:dyDescent="0.25"/>
    <row r="21" spans="6:6" ht="21" customHeight="1" x14ac:dyDescent="0.25"/>
    <row r="22" spans="6:6" ht="21" customHeight="1" x14ac:dyDescent="0.25"/>
    <row r="23" spans="6:6" ht="21" customHeight="1" x14ac:dyDescent="0.25"/>
  </sheetData>
  <mergeCells count="1">
    <mergeCell ref="A1:B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activeCell="K13" sqref="K13"/>
    </sheetView>
  </sheetViews>
  <sheetFormatPr baseColWidth="10" defaultRowHeight="12.75" x14ac:dyDescent="0.2"/>
  <cols>
    <col min="1" max="1" width="19.140625" style="3" customWidth="1"/>
    <col min="2" max="5" width="9" style="3" customWidth="1"/>
    <col min="6" max="6" width="11.42578125" style="3" customWidth="1"/>
    <col min="7" max="7" width="8.28515625" style="3" customWidth="1"/>
    <col min="8" max="8" width="11.140625" style="3" customWidth="1"/>
    <col min="9" max="16384" width="11.42578125" style="3"/>
  </cols>
  <sheetData>
    <row r="1" spans="1:12" ht="22.5" customHeight="1" x14ac:dyDescent="0.2">
      <c r="A1" s="120" t="s">
        <v>176</v>
      </c>
      <c r="B1" s="121"/>
      <c r="C1" s="121"/>
      <c r="D1" s="121"/>
      <c r="E1" s="121"/>
      <c r="F1" s="121"/>
      <c r="G1" s="121"/>
      <c r="H1" s="122"/>
    </row>
    <row r="2" spans="1:12" ht="24.75" customHeight="1" x14ac:dyDescent="0.2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11</v>
      </c>
      <c r="G2" s="22" t="s">
        <v>1</v>
      </c>
      <c r="H2" s="22" t="s">
        <v>209</v>
      </c>
    </row>
    <row r="3" spans="1:12" ht="21" customHeight="1" x14ac:dyDescent="0.2">
      <c r="A3" s="23" t="s">
        <v>2</v>
      </c>
      <c r="B3" s="24">
        <v>12083</v>
      </c>
      <c r="C3" s="24">
        <v>6216</v>
      </c>
      <c r="D3" s="24">
        <v>4138</v>
      </c>
      <c r="E3" s="24">
        <v>756</v>
      </c>
      <c r="F3" s="24">
        <v>3032</v>
      </c>
      <c r="G3" s="24">
        <v>6414</v>
      </c>
      <c r="H3" s="25">
        <f t="shared" ref="H3:H8" si="0">SUM(B3:G3)</f>
        <v>32639</v>
      </c>
      <c r="J3" s="26"/>
      <c r="K3" s="26"/>
      <c r="L3" s="4"/>
    </row>
    <row r="4" spans="1:12" ht="21" customHeight="1" x14ac:dyDescent="0.2">
      <c r="A4" s="23" t="s">
        <v>6</v>
      </c>
      <c r="B4" s="24">
        <v>11935</v>
      </c>
      <c r="C4" s="24">
        <v>6091</v>
      </c>
      <c r="D4" s="24">
        <v>4136</v>
      </c>
      <c r="E4" s="24">
        <v>714</v>
      </c>
      <c r="F4" s="24">
        <v>3081</v>
      </c>
      <c r="G4" s="24">
        <v>6365</v>
      </c>
      <c r="H4" s="25">
        <f t="shared" si="0"/>
        <v>32322</v>
      </c>
      <c r="J4" s="26"/>
      <c r="K4" s="26"/>
      <c r="L4" s="4"/>
    </row>
    <row r="5" spans="1:12" ht="21" customHeight="1" x14ac:dyDescent="0.2">
      <c r="A5" s="23" t="s">
        <v>3</v>
      </c>
      <c r="B5" s="24">
        <v>12190</v>
      </c>
      <c r="C5" s="24">
        <v>6309</v>
      </c>
      <c r="D5" s="24">
        <v>4314</v>
      </c>
      <c r="E5" s="24">
        <v>729</v>
      </c>
      <c r="F5" s="24">
        <v>3344</v>
      </c>
      <c r="G5" s="24">
        <v>6656</v>
      </c>
      <c r="H5" s="25">
        <f t="shared" si="0"/>
        <v>33542</v>
      </c>
      <c r="J5" s="26"/>
      <c r="K5" s="26"/>
      <c r="L5" s="4"/>
    </row>
    <row r="6" spans="1:12" ht="21" customHeight="1" x14ac:dyDescent="0.2">
      <c r="A6" s="23" t="s">
        <v>7</v>
      </c>
      <c r="B6" s="24">
        <v>12158</v>
      </c>
      <c r="C6" s="24">
        <v>6106</v>
      </c>
      <c r="D6" s="24">
        <v>4304</v>
      </c>
      <c r="E6" s="24">
        <v>694</v>
      </c>
      <c r="F6" s="24">
        <v>3311</v>
      </c>
      <c r="G6" s="24">
        <v>6825</v>
      </c>
      <c r="H6" s="25">
        <f t="shared" si="0"/>
        <v>33398</v>
      </c>
      <c r="J6" s="26"/>
      <c r="K6" s="26"/>
      <c r="L6" s="4"/>
    </row>
    <row r="7" spans="1:12" ht="21" customHeight="1" x14ac:dyDescent="0.2">
      <c r="A7" s="23" t="s">
        <v>4</v>
      </c>
      <c r="B7" s="24">
        <v>12310</v>
      </c>
      <c r="C7" s="24">
        <v>6381</v>
      </c>
      <c r="D7" s="24">
        <v>4440</v>
      </c>
      <c r="E7" s="24">
        <v>670</v>
      </c>
      <c r="F7" s="24">
        <v>3554</v>
      </c>
      <c r="G7" s="24">
        <v>6703</v>
      </c>
      <c r="H7" s="25">
        <f t="shared" si="0"/>
        <v>34058</v>
      </c>
      <c r="J7" s="26"/>
      <c r="K7" s="26"/>
      <c r="L7" s="4"/>
    </row>
    <row r="8" spans="1:12" ht="21" customHeight="1" x14ac:dyDescent="0.2">
      <c r="A8" s="23" t="s">
        <v>8</v>
      </c>
      <c r="B8" s="24">
        <v>11651</v>
      </c>
      <c r="C8" s="24">
        <v>6266</v>
      </c>
      <c r="D8" s="24">
        <v>4255</v>
      </c>
      <c r="E8" s="24">
        <v>609</v>
      </c>
      <c r="F8" s="24">
        <v>3459</v>
      </c>
      <c r="G8" s="24">
        <v>6121</v>
      </c>
      <c r="H8" s="25">
        <f t="shared" si="0"/>
        <v>32361</v>
      </c>
      <c r="J8" s="26"/>
      <c r="K8" s="26"/>
      <c r="L8" s="4"/>
    </row>
    <row r="9" spans="1:12" ht="21" customHeight="1" x14ac:dyDescent="0.2">
      <c r="A9" s="23" t="s">
        <v>5</v>
      </c>
      <c r="B9" s="24">
        <v>11609</v>
      </c>
      <c r="C9" s="24">
        <v>6206</v>
      </c>
      <c r="D9" s="24">
        <v>4359</v>
      </c>
      <c r="E9" s="24">
        <v>585</v>
      </c>
      <c r="F9" s="24">
        <v>3569</v>
      </c>
      <c r="G9" s="24">
        <v>5943</v>
      </c>
      <c r="H9" s="25">
        <f t="shared" ref="H9" si="1">SUM(B9:G9)</f>
        <v>32271</v>
      </c>
      <c r="J9" s="26"/>
    </row>
    <row r="10" spans="1:12" x14ac:dyDescent="0.2">
      <c r="H10" s="4"/>
    </row>
    <row r="11" spans="1:12" x14ac:dyDescent="0.2">
      <c r="H11" s="4"/>
    </row>
    <row r="12" spans="1:12" ht="22.5" customHeight="1" x14ac:dyDescent="0.2">
      <c r="I12" s="4"/>
    </row>
    <row r="13" spans="1:12" ht="22.5" customHeight="1" x14ac:dyDescent="0.2">
      <c r="A13" s="120" t="s">
        <v>179</v>
      </c>
      <c r="B13" s="121"/>
      <c r="C13" s="121"/>
      <c r="D13" s="121"/>
      <c r="E13" s="121"/>
      <c r="F13" s="121"/>
      <c r="G13" s="121"/>
      <c r="H13" s="122"/>
      <c r="K13" s="3">
        <f>3569-3544</f>
        <v>25</v>
      </c>
    </row>
    <row r="14" spans="1:12" ht="25.5" x14ac:dyDescent="0.2">
      <c r="A14" s="22" t="s">
        <v>177</v>
      </c>
      <c r="B14" s="22" t="s">
        <v>105</v>
      </c>
      <c r="C14" s="22" t="s">
        <v>178</v>
      </c>
      <c r="D14" s="22" t="s">
        <v>0</v>
      </c>
      <c r="E14" s="22" t="s">
        <v>10</v>
      </c>
      <c r="F14" s="22" t="s">
        <v>11</v>
      </c>
      <c r="G14" s="22" t="s">
        <v>1</v>
      </c>
      <c r="H14" s="22" t="s">
        <v>209</v>
      </c>
    </row>
    <row r="15" spans="1:12" ht="21" customHeight="1" x14ac:dyDescent="0.2">
      <c r="A15" s="23" t="s">
        <v>2</v>
      </c>
      <c r="B15" s="24">
        <v>9926</v>
      </c>
      <c r="C15" s="24">
        <v>5330</v>
      </c>
      <c r="D15" s="24">
        <v>3551</v>
      </c>
      <c r="E15" s="24">
        <v>729</v>
      </c>
      <c r="F15" s="24">
        <v>2908</v>
      </c>
      <c r="G15" s="24">
        <v>5722</v>
      </c>
      <c r="H15" s="25">
        <f t="shared" ref="H15:H21" si="2">SUM(B15:G15)</f>
        <v>28166</v>
      </c>
      <c r="I15" s="27"/>
    </row>
    <row r="16" spans="1:12" ht="21" customHeight="1" x14ac:dyDescent="0.2">
      <c r="A16" s="23" t="s">
        <v>6</v>
      </c>
      <c r="B16" s="24">
        <v>9973</v>
      </c>
      <c r="C16" s="24">
        <v>5118</v>
      </c>
      <c r="D16" s="24">
        <v>3547</v>
      </c>
      <c r="E16" s="24">
        <v>674</v>
      </c>
      <c r="F16" s="24">
        <v>2959</v>
      </c>
      <c r="G16" s="24">
        <v>5609</v>
      </c>
      <c r="H16" s="25">
        <f t="shared" si="2"/>
        <v>27880</v>
      </c>
      <c r="I16" s="27"/>
    </row>
    <row r="17" spans="1:14" ht="21" customHeight="1" x14ac:dyDescent="0.2">
      <c r="A17" s="23" t="s">
        <v>3</v>
      </c>
      <c r="B17" s="24">
        <v>10385</v>
      </c>
      <c r="C17" s="24">
        <v>5343</v>
      </c>
      <c r="D17" s="24">
        <v>3731</v>
      </c>
      <c r="E17" s="24">
        <v>659</v>
      </c>
      <c r="F17" s="24">
        <v>3237</v>
      </c>
      <c r="G17" s="24">
        <v>5791</v>
      </c>
      <c r="H17" s="25">
        <f t="shared" si="2"/>
        <v>29146</v>
      </c>
      <c r="I17" s="27"/>
    </row>
    <row r="18" spans="1:14" ht="22.5" customHeight="1" x14ac:dyDescent="0.2">
      <c r="A18" s="23" t="s">
        <v>7</v>
      </c>
      <c r="B18" s="24">
        <v>10325</v>
      </c>
      <c r="C18" s="24">
        <v>5145</v>
      </c>
      <c r="D18" s="24">
        <v>3719</v>
      </c>
      <c r="E18" s="24">
        <v>631</v>
      </c>
      <c r="F18" s="24">
        <v>3212</v>
      </c>
      <c r="G18" s="24">
        <v>5725</v>
      </c>
      <c r="H18" s="25">
        <f t="shared" si="2"/>
        <v>28757</v>
      </c>
    </row>
    <row r="19" spans="1:14" ht="22.5" customHeight="1" x14ac:dyDescent="0.2">
      <c r="A19" s="23" t="s">
        <v>4</v>
      </c>
      <c r="B19" s="24">
        <v>10641</v>
      </c>
      <c r="C19" s="24">
        <v>5485</v>
      </c>
      <c r="D19" s="24">
        <v>3866</v>
      </c>
      <c r="E19" s="24">
        <v>601</v>
      </c>
      <c r="F19" s="24">
        <v>3474</v>
      </c>
      <c r="G19" s="24">
        <v>5643</v>
      </c>
      <c r="H19" s="25">
        <f t="shared" si="2"/>
        <v>29710</v>
      </c>
    </row>
    <row r="20" spans="1:14" ht="21" customHeight="1" x14ac:dyDescent="0.2">
      <c r="A20" s="23" t="s">
        <v>8</v>
      </c>
      <c r="B20" s="24">
        <v>10177</v>
      </c>
      <c r="C20" s="24">
        <v>5330</v>
      </c>
      <c r="D20" s="24">
        <v>3724</v>
      </c>
      <c r="E20" s="24">
        <v>564</v>
      </c>
      <c r="F20" s="24">
        <v>3387</v>
      </c>
      <c r="G20" s="24">
        <v>5213</v>
      </c>
      <c r="H20" s="25">
        <f t="shared" si="2"/>
        <v>28395</v>
      </c>
      <c r="J20" s="27"/>
      <c r="K20" s="27"/>
      <c r="L20" s="27"/>
      <c r="M20" s="27"/>
      <c r="N20" s="27"/>
    </row>
    <row r="21" spans="1:14" ht="21" customHeight="1" x14ac:dyDescent="0.2">
      <c r="A21" s="23" t="s">
        <v>5</v>
      </c>
      <c r="B21" s="24">
        <v>10240</v>
      </c>
      <c r="C21" s="24">
        <v>5437</v>
      </c>
      <c r="D21" s="24">
        <v>3834</v>
      </c>
      <c r="E21" s="24">
        <v>534</v>
      </c>
      <c r="F21" s="24">
        <v>3457</v>
      </c>
      <c r="G21" s="24">
        <v>5242</v>
      </c>
      <c r="H21" s="25">
        <f t="shared" si="2"/>
        <v>28744</v>
      </c>
      <c r="J21" s="27"/>
      <c r="K21" s="27"/>
      <c r="L21" s="27"/>
      <c r="M21" s="27"/>
      <c r="N21" s="27"/>
    </row>
    <row r="22" spans="1:14" ht="21" customHeight="1" x14ac:dyDescent="0.2"/>
    <row r="23" spans="1:14" ht="22.5" customHeight="1" x14ac:dyDescent="0.2">
      <c r="A23" s="120" t="s">
        <v>180</v>
      </c>
      <c r="B23" s="121"/>
      <c r="C23" s="121"/>
      <c r="D23" s="121"/>
      <c r="E23" s="121"/>
      <c r="F23" s="121"/>
      <c r="G23" s="121"/>
      <c r="H23" s="122"/>
    </row>
    <row r="24" spans="1:14" ht="25.5" x14ac:dyDescent="0.2">
      <c r="A24" s="22" t="s">
        <v>177</v>
      </c>
      <c r="B24" s="22" t="s">
        <v>105</v>
      </c>
      <c r="C24" s="22" t="s">
        <v>178</v>
      </c>
      <c r="D24" s="22" t="s">
        <v>0</v>
      </c>
      <c r="E24" s="22" t="s">
        <v>10</v>
      </c>
      <c r="F24" s="22" t="s">
        <v>11</v>
      </c>
      <c r="G24" s="22" t="s">
        <v>1</v>
      </c>
      <c r="H24" s="22" t="s">
        <v>209</v>
      </c>
    </row>
    <row r="25" spans="1:14" ht="21" customHeight="1" x14ac:dyDescent="0.2">
      <c r="A25" s="23" t="s">
        <v>2</v>
      </c>
      <c r="B25" s="24">
        <v>1218</v>
      </c>
      <c r="C25" s="24">
        <v>665</v>
      </c>
      <c r="D25" s="24">
        <v>338</v>
      </c>
      <c r="E25" s="24">
        <v>27</v>
      </c>
      <c r="F25" s="24">
        <v>124</v>
      </c>
      <c r="G25" s="24">
        <v>298</v>
      </c>
      <c r="H25" s="25">
        <f t="shared" ref="H25:H31" si="3">SUM(B25:G25)</f>
        <v>2670</v>
      </c>
    </row>
    <row r="26" spans="1:14" ht="21" customHeight="1" x14ac:dyDescent="0.2">
      <c r="A26" s="23" t="s">
        <v>6</v>
      </c>
      <c r="B26" s="24">
        <v>1041</v>
      </c>
      <c r="C26" s="24">
        <v>724</v>
      </c>
      <c r="D26" s="24">
        <v>337</v>
      </c>
      <c r="E26" s="24">
        <v>40</v>
      </c>
      <c r="F26" s="24">
        <v>122</v>
      </c>
      <c r="G26" s="24">
        <v>197</v>
      </c>
      <c r="H26" s="25">
        <f t="shared" si="3"/>
        <v>2461</v>
      </c>
    </row>
    <row r="27" spans="1:14" ht="21" customHeight="1" x14ac:dyDescent="0.2">
      <c r="A27" s="23" t="s">
        <v>3</v>
      </c>
      <c r="B27" s="24">
        <v>880</v>
      </c>
      <c r="C27" s="24">
        <v>766</v>
      </c>
      <c r="D27" s="24">
        <v>341</v>
      </c>
      <c r="E27" s="24">
        <v>70</v>
      </c>
      <c r="F27" s="24">
        <v>107</v>
      </c>
      <c r="G27" s="24">
        <v>148</v>
      </c>
      <c r="H27" s="25">
        <f t="shared" si="3"/>
        <v>2312</v>
      </c>
    </row>
    <row r="28" spans="1:14" ht="21" customHeight="1" x14ac:dyDescent="0.2">
      <c r="A28" s="23" t="s">
        <v>7</v>
      </c>
      <c r="B28" s="24">
        <v>941</v>
      </c>
      <c r="C28" s="24">
        <v>747</v>
      </c>
      <c r="D28" s="24">
        <v>377</v>
      </c>
      <c r="E28" s="24">
        <v>63</v>
      </c>
      <c r="F28" s="24">
        <v>99</v>
      </c>
      <c r="G28" s="24">
        <v>139</v>
      </c>
      <c r="H28" s="25">
        <f t="shared" si="3"/>
        <v>2366</v>
      </c>
    </row>
    <row r="29" spans="1:14" ht="21" customHeight="1" x14ac:dyDescent="0.2">
      <c r="A29" s="23" t="s">
        <v>4</v>
      </c>
      <c r="B29" s="24">
        <v>795</v>
      </c>
      <c r="C29" s="24">
        <v>673</v>
      </c>
      <c r="D29" s="24">
        <v>399</v>
      </c>
      <c r="E29" s="24">
        <v>69</v>
      </c>
      <c r="F29" s="24">
        <v>80</v>
      </c>
      <c r="G29" s="24">
        <v>202</v>
      </c>
      <c r="H29" s="25">
        <f t="shared" si="3"/>
        <v>2218</v>
      </c>
    </row>
    <row r="30" spans="1:14" ht="21" customHeight="1" x14ac:dyDescent="0.2">
      <c r="A30" s="23" t="s">
        <v>8</v>
      </c>
      <c r="B30" s="24">
        <v>642</v>
      </c>
      <c r="C30" s="24">
        <v>709</v>
      </c>
      <c r="D30" s="24">
        <v>378</v>
      </c>
      <c r="E30" s="24">
        <v>45</v>
      </c>
      <c r="F30" s="24">
        <v>72</v>
      </c>
      <c r="G30" s="24">
        <v>187</v>
      </c>
      <c r="H30" s="25">
        <f t="shared" si="3"/>
        <v>2033</v>
      </c>
    </row>
    <row r="31" spans="1:14" ht="21" customHeight="1" x14ac:dyDescent="0.2">
      <c r="A31" s="23" t="s">
        <v>5</v>
      </c>
      <c r="B31" s="24">
        <v>557</v>
      </c>
      <c r="C31" s="24">
        <v>544</v>
      </c>
      <c r="D31" s="24">
        <v>359</v>
      </c>
      <c r="E31" s="24">
        <v>51</v>
      </c>
      <c r="F31" s="24">
        <v>87</v>
      </c>
      <c r="G31" s="24">
        <v>192</v>
      </c>
      <c r="H31" s="25">
        <f t="shared" si="3"/>
        <v>1790</v>
      </c>
    </row>
    <row r="34" spans="1:8" ht="22.5" customHeight="1" x14ac:dyDescent="0.2">
      <c r="A34" s="120" t="s">
        <v>181</v>
      </c>
      <c r="B34" s="121"/>
      <c r="C34" s="121"/>
      <c r="D34" s="121"/>
      <c r="E34" s="121"/>
      <c r="F34" s="121"/>
      <c r="G34" s="121"/>
      <c r="H34" s="122"/>
    </row>
    <row r="35" spans="1:8" ht="25.5" x14ac:dyDescent="0.2">
      <c r="A35" s="22" t="s">
        <v>177</v>
      </c>
      <c r="B35" s="22" t="s">
        <v>105</v>
      </c>
      <c r="C35" s="22" t="s">
        <v>178</v>
      </c>
      <c r="D35" s="22" t="s">
        <v>0</v>
      </c>
      <c r="E35" s="22" t="s">
        <v>10</v>
      </c>
      <c r="F35" s="22" t="s">
        <v>11</v>
      </c>
      <c r="G35" s="22" t="s">
        <v>1</v>
      </c>
      <c r="H35" s="22" t="s">
        <v>209</v>
      </c>
    </row>
    <row r="36" spans="1:8" ht="21" customHeight="1" x14ac:dyDescent="0.2">
      <c r="A36" s="23" t="s">
        <v>2</v>
      </c>
      <c r="B36" s="24">
        <v>898</v>
      </c>
      <c r="C36" s="24">
        <v>221</v>
      </c>
      <c r="D36" s="24">
        <v>249</v>
      </c>
      <c r="E36" s="24"/>
      <c r="F36" s="24"/>
      <c r="G36" s="24">
        <v>330</v>
      </c>
      <c r="H36" s="25">
        <f t="shared" ref="H36:H42" si="4">SUM(B36:G36)</f>
        <v>1698</v>
      </c>
    </row>
    <row r="37" spans="1:8" ht="21" customHeight="1" x14ac:dyDescent="0.2">
      <c r="A37" s="23" t="s">
        <v>6</v>
      </c>
      <c r="B37" s="24">
        <v>885</v>
      </c>
      <c r="C37" s="24">
        <v>249</v>
      </c>
      <c r="D37" s="24">
        <v>252</v>
      </c>
      <c r="E37" s="24"/>
      <c r="F37" s="24"/>
      <c r="G37" s="24">
        <v>492</v>
      </c>
      <c r="H37" s="25">
        <f t="shared" si="4"/>
        <v>1878</v>
      </c>
    </row>
    <row r="38" spans="1:8" ht="21" customHeight="1" x14ac:dyDescent="0.2">
      <c r="A38" s="23" t="s">
        <v>3</v>
      </c>
      <c r="B38" s="24">
        <v>894</v>
      </c>
      <c r="C38" s="24">
        <v>200</v>
      </c>
      <c r="D38" s="24">
        <v>236</v>
      </c>
      <c r="E38" s="24"/>
      <c r="F38" s="24"/>
      <c r="G38" s="24">
        <v>655</v>
      </c>
      <c r="H38" s="25">
        <f t="shared" si="4"/>
        <v>1985</v>
      </c>
    </row>
    <row r="39" spans="1:8" ht="21" customHeight="1" x14ac:dyDescent="0.2">
      <c r="A39" s="23" t="s">
        <v>7</v>
      </c>
      <c r="B39" s="24">
        <v>859</v>
      </c>
      <c r="C39" s="24">
        <v>214</v>
      </c>
      <c r="D39" s="24">
        <v>202</v>
      </c>
      <c r="E39" s="24"/>
      <c r="F39" s="24"/>
      <c r="G39" s="24">
        <v>904</v>
      </c>
      <c r="H39" s="25">
        <f t="shared" si="4"/>
        <v>2179</v>
      </c>
    </row>
    <row r="40" spans="1:8" ht="21" customHeight="1" x14ac:dyDescent="0.2">
      <c r="A40" s="23" t="s">
        <v>4</v>
      </c>
      <c r="B40" s="24">
        <v>842</v>
      </c>
      <c r="C40" s="24">
        <v>223</v>
      </c>
      <c r="D40" s="24">
        <v>160</v>
      </c>
      <c r="E40" s="24"/>
      <c r="F40" s="24"/>
      <c r="G40" s="24">
        <v>818</v>
      </c>
      <c r="H40" s="25">
        <f t="shared" si="4"/>
        <v>2043</v>
      </c>
    </row>
    <row r="41" spans="1:8" ht="21" customHeight="1" x14ac:dyDescent="0.2">
      <c r="A41" s="23" t="s">
        <v>8</v>
      </c>
      <c r="B41" s="24">
        <v>796</v>
      </c>
      <c r="C41" s="24">
        <v>227</v>
      </c>
      <c r="D41" s="24">
        <v>140</v>
      </c>
      <c r="E41" s="24"/>
      <c r="F41" s="24"/>
      <c r="G41" s="24">
        <v>675</v>
      </c>
      <c r="H41" s="25">
        <f t="shared" si="4"/>
        <v>1838</v>
      </c>
    </row>
    <row r="42" spans="1:8" ht="21" customHeight="1" x14ac:dyDescent="0.2">
      <c r="A42" s="23" t="s">
        <v>5</v>
      </c>
      <c r="B42" s="24">
        <v>777</v>
      </c>
      <c r="C42" s="24">
        <v>222</v>
      </c>
      <c r="D42" s="24">
        <v>154</v>
      </c>
      <c r="E42" s="24"/>
      <c r="F42" s="24">
        <v>25</v>
      </c>
      <c r="G42" s="24">
        <v>463</v>
      </c>
      <c r="H42" s="25">
        <f t="shared" si="4"/>
        <v>1641</v>
      </c>
    </row>
    <row r="44" spans="1:8" ht="22.5" customHeight="1" x14ac:dyDescent="0.2">
      <c r="A44" s="120" t="s">
        <v>182</v>
      </c>
      <c r="B44" s="121"/>
      <c r="C44" s="121"/>
      <c r="D44" s="121"/>
      <c r="E44" s="121"/>
      <c r="F44" s="121"/>
      <c r="G44" s="121"/>
      <c r="H44" s="122"/>
    </row>
    <row r="45" spans="1:8" ht="25.5" x14ac:dyDescent="0.2">
      <c r="A45" s="22" t="s">
        <v>177</v>
      </c>
      <c r="B45" s="22" t="s">
        <v>105</v>
      </c>
      <c r="C45" s="22" t="s">
        <v>178</v>
      </c>
      <c r="D45" s="22" t="s">
        <v>0</v>
      </c>
      <c r="E45" s="22" t="s">
        <v>10</v>
      </c>
      <c r="F45" s="22" t="s">
        <v>11</v>
      </c>
      <c r="G45" s="22" t="s">
        <v>1</v>
      </c>
      <c r="H45" s="22" t="s">
        <v>209</v>
      </c>
    </row>
    <row r="46" spans="1:8" ht="21" customHeight="1" x14ac:dyDescent="0.2">
      <c r="A46" s="23" t="s">
        <v>2</v>
      </c>
      <c r="B46" s="24">
        <v>41</v>
      </c>
      <c r="C46" s="24"/>
      <c r="D46" s="24"/>
      <c r="E46" s="24"/>
      <c r="F46" s="24"/>
      <c r="G46" s="24">
        <v>64</v>
      </c>
      <c r="H46" s="25">
        <f t="shared" ref="H46:H52" si="5">SUM(B46:G46)</f>
        <v>105</v>
      </c>
    </row>
    <row r="47" spans="1:8" ht="21" customHeight="1" x14ac:dyDescent="0.2">
      <c r="A47" s="23" t="s">
        <v>6</v>
      </c>
      <c r="B47" s="24">
        <v>36</v>
      </c>
      <c r="C47" s="24"/>
      <c r="D47" s="24"/>
      <c r="E47" s="24"/>
      <c r="F47" s="24"/>
      <c r="G47" s="24">
        <v>67</v>
      </c>
      <c r="H47" s="25">
        <f t="shared" si="5"/>
        <v>103</v>
      </c>
    </row>
    <row r="48" spans="1:8" ht="21" customHeight="1" x14ac:dyDescent="0.2">
      <c r="A48" s="23" t="s">
        <v>3</v>
      </c>
      <c r="B48" s="24">
        <v>31</v>
      </c>
      <c r="C48" s="24"/>
      <c r="D48" s="24">
        <v>6</v>
      </c>
      <c r="E48" s="24"/>
      <c r="F48" s="24"/>
      <c r="G48" s="24">
        <v>62</v>
      </c>
      <c r="H48" s="25">
        <f t="shared" si="5"/>
        <v>99</v>
      </c>
    </row>
    <row r="49" spans="1:8" ht="21" customHeight="1" x14ac:dyDescent="0.2">
      <c r="A49" s="23" t="s">
        <v>7</v>
      </c>
      <c r="B49" s="24">
        <v>33</v>
      </c>
      <c r="C49" s="24"/>
      <c r="D49" s="24">
        <v>6</v>
      </c>
      <c r="E49" s="24"/>
      <c r="F49" s="24"/>
      <c r="G49" s="24">
        <v>57</v>
      </c>
      <c r="H49" s="25">
        <f t="shared" si="5"/>
        <v>96</v>
      </c>
    </row>
    <row r="50" spans="1:8" ht="21" customHeight="1" x14ac:dyDescent="0.2">
      <c r="A50" s="23" t="s">
        <v>4</v>
      </c>
      <c r="B50" s="24">
        <v>32</v>
      </c>
      <c r="C50" s="24"/>
      <c r="D50" s="24">
        <v>15</v>
      </c>
      <c r="E50" s="24"/>
      <c r="F50" s="24"/>
      <c r="G50" s="24">
        <v>40</v>
      </c>
      <c r="H50" s="25">
        <f t="shared" si="5"/>
        <v>87</v>
      </c>
    </row>
    <row r="51" spans="1:8" ht="21" customHeight="1" x14ac:dyDescent="0.2">
      <c r="A51" s="23" t="s">
        <v>8</v>
      </c>
      <c r="B51" s="24">
        <v>36</v>
      </c>
      <c r="C51" s="24"/>
      <c r="D51" s="24">
        <v>13</v>
      </c>
      <c r="E51" s="24"/>
      <c r="F51" s="24"/>
      <c r="G51" s="24">
        <v>46</v>
      </c>
      <c r="H51" s="25">
        <f t="shared" si="5"/>
        <v>95</v>
      </c>
    </row>
    <row r="52" spans="1:8" ht="21" customHeight="1" x14ac:dyDescent="0.2">
      <c r="A52" s="23" t="s">
        <v>5</v>
      </c>
      <c r="B52" s="24">
        <v>35</v>
      </c>
      <c r="C52" s="24">
        <v>3</v>
      </c>
      <c r="D52" s="24">
        <v>12</v>
      </c>
      <c r="E52" s="24"/>
      <c r="F52" s="24"/>
      <c r="G52" s="24">
        <v>46</v>
      </c>
      <c r="H52" s="25">
        <f t="shared" si="5"/>
        <v>96</v>
      </c>
    </row>
  </sheetData>
  <mergeCells count="5">
    <mergeCell ref="A1:H1"/>
    <mergeCell ref="A13:H13"/>
    <mergeCell ref="A23:H23"/>
    <mergeCell ref="A34:H34"/>
    <mergeCell ref="A44:H44"/>
  </mergeCells>
  <pageMargins left="0.74803149606299213" right="0.74803149606299213" top="1" bottom="0.94488188976377963" header="0.51181102362204722" footer="0.51181102362204722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F2" sqref="F2"/>
    </sheetView>
  </sheetViews>
  <sheetFormatPr baseColWidth="10" defaultRowHeight="15" x14ac:dyDescent="0.25"/>
  <cols>
    <col min="1" max="1" width="35.5703125" customWidth="1"/>
    <col min="2" max="2" width="7.42578125" customWidth="1"/>
    <col min="3" max="3" width="8.28515625" customWidth="1"/>
    <col min="4" max="4" width="6.5703125" customWidth="1"/>
    <col min="5" max="5" width="7.7109375" customWidth="1"/>
    <col min="6" max="8" width="6.5703125" customWidth="1"/>
  </cols>
  <sheetData>
    <row r="1" spans="1:12" ht="36" customHeight="1" x14ac:dyDescent="0.25">
      <c r="A1" s="120" t="s">
        <v>208</v>
      </c>
      <c r="B1" s="121"/>
      <c r="C1" s="121"/>
      <c r="D1" s="121"/>
      <c r="E1" s="121"/>
      <c r="F1" s="121"/>
      <c r="G1" s="121"/>
      <c r="H1" s="122"/>
    </row>
    <row r="2" spans="1:12" ht="24.95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  <c r="L2" s="94"/>
    </row>
    <row r="3" spans="1:12" ht="21" customHeight="1" x14ac:dyDescent="0.25">
      <c r="A3" s="13" t="s">
        <v>85</v>
      </c>
      <c r="B3" s="84">
        <v>1654</v>
      </c>
      <c r="C3" s="84">
        <v>1603</v>
      </c>
      <c r="D3" s="93"/>
      <c r="E3" s="93"/>
      <c r="F3" s="93"/>
      <c r="G3" s="93"/>
      <c r="H3" s="82">
        <f>SUM(B3:G3)</f>
        <v>3257</v>
      </c>
      <c r="L3" s="94"/>
    </row>
    <row r="4" spans="1:12" ht="24.95" customHeight="1" x14ac:dyDescent="0.25">
      <c r="A4" s="86" t="s">
        <v>190</v>
      </c>
      <c r="B4" s="71">
        <v>4126</v>
      </c>
      <c r="C4" s="71">
        <v>1278</v>
      </c>
      <c r="D4" s="71">
        <v>833</v>
      </c>
      <c r="E4" s="93"/>
      <c r="F4" s="93"/>
      <c r="G4" s="93"/>
      <c r="H4" s="82">
        <f>SUM(B4:G4)</f>
        <v>6237</v>
      </c>
      <c r="L4" s="94"/>
    </row>
    <row r="5" spans="1:12" ht="21" customHeight="1" x14ac:dyDescent="0.25">
      <c r="A5" s="86" t="s">
        <v>102</v>
      </c>
      <c r="B5" s="70">
        <v>1525</v>
      </c>
      <c r="C5" s="84">
        <v>1408</v>
      </c>
      <c r="D5" s="84">
        <v>1136</v>
      </c>
      <c r="E5" s="93"/>
      <c r="F5" s="93"/>
      <c r="G5" s="93"/>
      <c r="H5" s="82">
        <f t="shared" ref="H5:H13" si="0">SUM(B5:G5)</f>
        <v>4069</v>
      </c>
      <c r="L5" s="94"/>
    </row>
    <row r="6" spans="1:12" ht="21" customHeight="1" x14ac:dyDescent="0.25">
      <c r="A6" s="86" t="s">
        <v>107</v>
      </c>
      <c r="B6" s="70">
        <v>1237</v>
      </c>
      <c r="C6" s="93"/>
      <c r="D6" s="93"/>
      <c r="E6" s="93"/>
      <c r="F6" s="93"/>
      <c r="G6" s="93"/>
      <c r="H6" s="82">
        <f t="shared" si="0"/>
        <v>1237</v>
      </c>
      <c r="L6" s="113"/>
    </row>
    <row r="7" spans="1:12" ht="21" customHeight="1" x14ac:dyDescent="0.25">
      <c r="A7" s="14" t="s">
        <v>108</v>
      </c>
      <c r="B7" s="70">
        <v>249</v>
      </c>
      <c r="C7" s="93"/>
      <c r="D7" s="93"/>
      <c r="E7" s="93"/>
      <c r="F7" s="93"/>
      <c r="G7" s="93"/>
      <c r="H7" s="82">
        <f t="shared" si="0"/>
        <v>249</v>
      </c>
      <c r="L7" s="113"/>
    </row>
    <row r="8" spans="1:12" ht="21" customHeight="1" x14ac:dyDescent="0.25">
      <c r="A8" s="72" t="s">
        <v>191</v>
      </c>
      <c r="B8" s="70">
        <v>2818</v>
      </c>
      <c r="C8" s="71">
        <v>1917</v>
      </c>
      <c r="D8" s="71">
        <v>2342</v>
      </c>
      <c r="E8" s="93"/>
      <c r="F8" s="93"/>
      <c r="G8" s="93"/>
      <c r="H8" s="82">
        <f>SUM(B8:G8)</f>
        <v>7077</v>
      </c>
      <c r="L8" s="113"/>
    </row>
    <row r="9" spans="1:12" ht="21" customHeight="1" x14ac:dyDescent="0.25">
      <c r="A9" s="73" t="s">
        <v>104</v>
      </c>
      <c r="B9" s="93"/>
      <c r="C9" s="93"/>
      <c r="D9" s="93"/>
      <c r="E9" s="71">
        <v>585</v>
      </c>
      <c r="F9" s="93"/>
      <c r="G9" s="93"/>
      <c r="H9" s="82">
        <f t="shared" si="0"/>
        <v>585</v>
      </c>
      <c r="L9" s="114"/>
    </row>
    <row r="10" spans="1:12" ht="21" customHeight="1" x14ac:dyDescent="0.25">
      <c r="A10" s="89" t="s">
        <v>110</v>
      </c>
      <c r="B10" s="93"/>
      <c r="C10" s="93"/>
      <c r="D10" s="93"/>
      <c r="E10" s="93"/>
      <c r="F10" s="71">
        <v>3569</v>
      </c>
      <c r="G10" s="93"/>
      <c r="H10" s="82">
        <f t="shared" si="0"/>
        <v>3569</v>
      </c>
      <c r="L10" s="94"/>
    </row>
    <row r="11" spans="1:12" ht="21" customHeight="1" x14ac:dyDescent="0.25">
      <c r="A11" s="72" t="s">
        <v>111</v>
      </c>
      <c r="B11" s="93"/>
      <c r="C11" s="93"/>
      <c r="D11" s="93"/>
      <c r="E11" s="93"/>
      <c r="F11" s="93"/>
      <c r="G11" s="84">
        <v>5943</v>
      </c>
      <c r="H11" s="82">
        <f t="shared" si="0"/>
        <v>5943</v>
      </c>
      <c r="L11" s="94"/>
    </row>
    <row r="12" spans="1:12" ht="21" customHeight="1" x14ac:dyDescent="0.25">
      <c r="A12" s="72" t="s">
        <v>89</v>
      </c>
      <c r="B12" s="71"/>
      <c r="C12" s="71"/>
      <c r="D12" s="71">
        <v>48</v>
      </c>
      <c r="E12" s="71"/>
      <c r="F12" s="71"/>
      <c r="G12" s="71"/>
      <c r="H12" s="82">
        <f t="shared" si="0"/>
        <v>48</v>
      </c>
    </row>
    <row r="13" spans="1:12" ht="21" customHeight="1" x14ac:dyDescent="0.25">
      <c r="A13" s="75"/>
      <c r="B13" s="80">
        <f>SUM(B3:B12)</f>
        <v>11609</v>
      </c>
      <c r="C13" s="80">
        <f>SUM(C3:C12)</f>
        <v>6206</v>
      </c>
      <c r="D13" s="80">
        <f>SUM(D3:D12)</f>
        <v>4359</v>
      </c>
      <c r="E13" s="80">
        <f>SUM(E3:E12)</f>
        <v>585</v>
      </c>
      <c r="F13" s="80">
        <f>SUM(F3:F12)</f>
        <v>3569</v>
      </c>
      <c r="G13" s="80">
        <f t="shared" ref="G13" si="1">SUM(G3:G12)</f>
        <v>5943</v>
      </c>
      <c r="H13" s="77">
        <f t="shared" si="0"/>
        <v>32271</v>
      </c>
    </row>
    <row r="14" spans="1:12" ht="21" customHeight="1" x14ac:dyDescent="0.25"/>
    <row r="15" spans="1:12" ht="21" customHeight="1" x14ac:dyDescent="0.25"/>
    <row r="16" spans="1:12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1" customHeight="1" x14ac:dyDescent="0.25"/>
  </sheetData>
  <mergeCells count="1">
    <mergeCell ref="A1:H1"/>
  </mergeCells>
  <pageMargins left="0.75196850393700787" right="0.75196850393700787" top="1" bottom="0.94488188976377963" header="0.31496062992125984" footer="0.31496062992125984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H3" sqref="H3"/>
    </sheetView>
  </sheetViews>
  <sheetFormatPr baseColWidth="10" defaultRowHeight="15" x14ac:dyDescent="0.25"/>
  <cols>
    <col min="1" max="1" width="35.85546875" style="5" customWidth="1"/>
    <col min="2" max="2" width="7.5703125" style="5" customWidth="1"/>
    <col min="3" max="4" width="7.140625" style="5" customWidth="1"/>
    <col min="5" max="5" width="8" style="5" customWidth="1"/>
    <col min="6" max="6" width="7.140625" style="5" customWidth="1"/>
    <col min="7" max="8" width="6.7109375" style="5" customWidth="1"/>
  </cols>
  <sheetData>
    <row r="1" spans="1:8" ht="36" customHeight="1" x14ac:dyDescent="0.25">
      <c r="A1" s="120" t="s">
        <v>172</v>
      </c>
      <c r="B1" s="121"/>
      <c r="C1" s="121"/>
      <c r="D1" s="121"/>
      <c r="E1" s="121"/>
      <c r="F1" s="121"/>
      <c r="G1" s="121"/>
      <c r="H1" s="122"/>
    </row>
    <row r="2" spans="1:8" ht="25.5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</row>
    <row r="3" spans="1:8" ht="21" customHeight="1" x14ac:dyDescent="0.25">
      <c r="A3" s="13" t="s">
        <v>85</v>
      </c>
      <c r="B3" s="84">
        <v>1440</v>
      </c>
      <c r="C3" s="84">
        <v>1470</v>
      </c>
      <c r="D3" s="95"/>
      <c r="E3" s="95"/>
      <c r="F3" s="95"/>
      <c r="G3" s="95"/>
      <c r="H3" s="82">
        <f>SUM(B3:G3)</f>
        <v>2910</v>
      </c>
    </row>
    <row r="4" spans="1:8" ht="24.95" customHeight="1" x14ac:dyDescent="0.25">
      <c r="A4" s="73" t="s">
        <v>193</v>
      </c>
      <c r="B4" s="70">
        <v>3731</v>
      </c>
      <c r="C4" s="70">
        <v>995</v>
      </c>
      <c r="D4" s="81">
        <v>781</v>
      </c>
      <c r="E4" s="95"/>
      <c r="F4" s="95"/>
      <c r="G4" s="95"/>
      <c r="H4" s="82">
        <f>SUM(B4:G4)</f>
        <v>5507</v>
      </c>
    </row>
    <row r="5" spans="1:8" ht="21" customHeight="1" x14ac:dyDescent="0.25">
      <c r="A5" s="72" t="s">
        <v>102</v>
      </c>
      <c r="B5" s="70">
        <v>1144</v>
      </c>
      <c r="C5" s="70">
        <v>1201</v>
      </c>
      <c r="D5" s="70">
        <v>892</v>
      </c>
      <c r="E5" s="95"/>
      <c r="F5" s="95"/>
      <c r="G5" s="95"/>
      <c r="H5" s="82">
        <f t="shared" ref="H5:H11" si="0">SUM(B5:G5)</f>
        <v>3237</v>
      </c>
    </row>
    <row r="6" spans="1:8" ht="21" customHeight="1" x14ac:dyDescent="0.25">
      <c r="A6" s="73" t="s">
        <v>107</v>
      </c>
      <c r="B6" s="84">
        <v>1175</v>
      </c>
      <c r="C6" s="95"/>
      <c r="D6" s="95"/>
      <c r="E6" s="95"/>
      <c r="F6" s="95"/>
      <c r="G6" s="95"/>
      <c r="H6" s="82">
        <f t="shared" si="0"/>
        <v>1175</v>
      </c>
    </row>
    <row r="7" spans="1:8" ht="21" customHeight="1" x14ac:dyDescent="0.25">
      <c r="A7" s="72" t="s">
        <v>108</v>
      </c>
      <c r="B7" s="70">
        <v>209</v>
      </c>
      <c r="C7" s="95"/>
      <c r="D7" s="95"/>
      <c r="E7" s="95"/>
      <c r="F7" s="95"/>
      <c r="G7" s="95"/>
      <c r="H7" s="82">
        <f t="shared" si="0"/>
        <v>209</v>
      </c>
    </row>
    <row r="8" spans="1:8" ht="21" customHeight="1" x14ac:dyDescent="0.25">
      <c r="A8" s="72" t="s">
        <v>191</v>
      </c>
      <c r="B8" s="70">
        <v>2541</v>
      </c>
      <c r="C8" s="70">
        <v>1771</v>
      </c>
      <c r="D8" s="70">
        <v>2161</v>
      </c>
      <c r="E8" s="95"/>
      <c r="F8" s="95"/>
      <c r="G8" s="95"/>
      <c r="H8" s="82">
        <f t="shared" si="0"/>
        <v>6473</v>
      </c>
    </row>
    <row r="9" spans="1:8" ht="21" customHeight="1" x14ac:dyDescent="0.25">
      <c r="A9" s="73" t="s">
        <v>104</v>
      </c>
      <c r="B9" s="95"/>
      <c r="C9" s="95"/>
      <c r="D9" s="95"/>
      <c r="E9" s="70">
        <v>534</v>
      </c>
      <c r="F9" s="95"/>
      <c r="G9" s="95"/>
      <c r="H9" s="82">
        <f t="shared" si="0"/>
        <v>534</v>
      </c>
    </row>
    <row r="10" spans="1:8" ht="21" customHeight="1" x14ac:dyDescent="0.25">
      <c r="A10" s="73" t="s">
        <v>110</v>
      </c>
      <c r="B10" s="95"/>
      <c r="C10" s="95"/>
      <c r="D10" s="95"/>
      <c r="E10" s="95"/>
      <c r="F10" s="70">
        <v>3457</v>
      </c>
      <c r="G10" s="95"/>
      <c r="H10" s="82">
        <f t="shared" si="0"/>
        <v>3457</v>
      </c>
    </row>
    <row r="11" spans="1:8" ht="21" customHeight="1" x14ac:dyDescent="0.25">
      <c r="A11" s="73" t="s">
        <v>111</v>
      </c>
      <c r="B11" s="95"/>
      <c r="C11" s="95"/>
      <c r="D11" s="95"/>
      <c r="E11" s="95"/>
      <c r="F11" s="95"/>
      <c r="G11" s="70">
        <v>5242</v>
      </c>
      <c r="H11" s="82">
        <f t="shared" si="0"/>
        <v>5242</v>
      </c>
    </row>
    <row r="12" spans="1:8" ht="21" customHeight="1" x14ac:dyDescent="0.25">
      <c r="A12" s="75" t="s">
        <v>9</v>
      </c>
      <c r="B12" s="80">
        <f>SUM(B3:B11)</f>
        <v>10240</v>
      </c>
      <c r="C12" s="80">
        <f>SUM(C3:C11)</f>
        <v>5437</v>
      </c>
      <c r="D12" s="80">
        <f>SUM(D3:D11)</f>
        <v>3834</v>
      </c>
      <c r="E12" s="80">
        <f>SUM(E3:E11)</f>
        <v>534</v>
      </c>
      <c r="F12" s="80">
        <f>SUM(F3:F11)</f>
        <v>3457</v>
      </c>
      <c r="G12" s="80">
        <f t="shared" ref="G12" si="1">SUM(G3:G11)</f>
        <v>5242</v>
      </c>
      <c r="H12" s="80">
        <f>SUM(H3:H11)</f>
        <v>28744</v>
      </c>
    </row>
    <row r="13" spans="1:8" ht="21" customHeight="1" x14ac:dyDescent="0.25"/>
    <row r="14" spans="1:8" ht="21" customHeight="1" x14ac:dyDescent="0.25"/>
    <row r="15" spans="1:8" ht="21" customHeight="1" x14ac:dyDescent="0.25"/>
    <row r="16" spans="1:8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B5" sqref="B5"/>
    </sheetView>
  </sheetViews>
  <sheetFormatPr baseColWidth="10" defaultRowHeight="15" x14ac:dyDescent="0.25"/>
  <cols>
    <col min="1" max="1" width="35.85546875" style="5" customWidth="1"/>
    <col min="2" max="2" width="7.5703125" style="5" customWidth="1"/>
    <col min="3" max="4" width="7.140625" style="5" customWidth="1"/>
    <col min="5" max="5" width="8" style="5" customWidth="1"/>
    <col min="6" max="6" width="7.140625" style="5" customWidth="1"/>
    <col min="7" max="8" width="6.7109375" style="5" customWidth="1"/>
  </cols>
  <sheetData>
    <row r="1" spans="1:8" ht="36" customHeight="1" x14ac:dyDescent="0.25">
      <c r="A1" s="120" t="s">
        <v>171</v>
      </c>
      <c r="B1" s="121"/>
      <c r="C1" s="121"/>
      <c r="D1" s="121"/>
      <c r="E1" s="121"/>
      <c r="F1" s="121"/>
      <c r="G1" s="121"/>
      <c r="H1" s="122"/>
    </row>
    <row r="2" spans="1:8" ht="21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10</v>
      </c>
      <c r="F2" s="67" t="s">
        <v>183</v>
      </c>
      <c r="G2" s="67" t="s">
        <v>1</v>
      </c>
      <c r="H2" s="67" t="s">
        <v>9</v>
      </c>
    </row>
    <row r="3" spans="1:8" ht="21" customHeight="1" x14ac:dyDescent="0.25">
      <c r="A3" s="13" t="s">
        <v>85</v>
      </c>
      <c r="B3" s="84">
        <v>62</v>
      </c>
      <c r="C3" s="84">
        <v>128</v>
      </c>
      <c r="D3" s="95"/>
      <c r="E3" s="95"/>
      <c r="F3" s="95"/>
      <c r="G3" s="95"/>
      <c r="H3" s="82">
        <f>SUM(B3:G3)</f>
        <v>190</v>
      </c>
    </row>
    <row r="4" spans="1:8" ht="24.95" customHeight="1" x14ac:dyDescent="0.25">
      <c r="A4" s="73" t="s">
        <v>194</v>
      </c>
      <c r="B4" s="70">
        <v>213</v>
      </c>
      <c r="C4" s="70">
        <v>197</v>
      </c>
      <c r="D4" s="81">
        <v>48</v>
      </c>
      <c r="E4" s="95"/>
      <c r="F4" s="95"/>
      <c r="G4" s="95"/>
      <c r="H4" s="82">
        <f>SUM(B4:G4)</f>
        <v>458</v>
      </c>
    </row>
    <row r="5" spans="1:8" ht="21" customHeight="1" x14ac:dyDescent="0.25">
      <c r="A5" s="72" t="s">
        <v>102</v>
      </c>
      <c r="B5" s="70">
        <v>175</v>
      </c>
      <c r="C5" s="70">
        <v>146</v>
      </c>
      <c r="D5" s="70">
        <v>159</v>
      </c>
      <c r="E5" s="95"/>
      <c r="F5" s="95"/>
      <c r="G5" s="95"/>
      <c r="H5" s="82">
        <f t="shared" ref="H5:H10" si="0">SUM(B5:G5)</f>
        <v>480</v>
      </c>
    </row>
    <row r="6" spans="1:8" ht="21" customHeight="1" x14ac:dyDescent="0.25">
      <c r="A6" s="72" t="s">
        <v>86</v>
      </c>
      <c r="B6" s="70">
        <v>107</v>
      </c>
      <c r="C6" s="95"/>
      <c r="D6" s="95"/>
      <c r="E6" s="95"/>
      <c r="F6" s="95"/>
      <c r="G6" s="95"/>
      <c r="H6" s="82">
        <f t="shared" si="0"/>
        <v>107</v>
      </c>
    </row>
    <row r="7" spans="1:8" ht="21" customHeight="1" x14ac:dyDescent="0.25">
      <c r="A7" s="73" t="s">
        <v>103</v>
      </c>
      <c r="B7" s="95"/>
      <c r="C7" s="70">
        <v>60</v>
      </c>
      <c r="D7" s="70">
        <v>165</v>
      </c>
      <c r="E7" s="95"/>
      <c r="F7" s="95"/>
      <c r="G7" s="95"/>
      <c r="H7" s="82">
        <f t="shared" si="0"/>
        <v>225</v>
      </c>
    </row>
    <row r="8" spans="1:8" ht="21" customHeight="1" x14ac:dyDescent="0.25">
      <c r="A8" s="73" t="s">
        <v>104</v>
      </c>
      <c r="B8" s="95"/>
      <c r="C8" s="95"/>
      <c r="D8" s="95"/>
      <c r="E8" s="81">
        <v>51</v>
      </c>
      <c r="F8" s="95"/>
      <c r="G8" s="95"/>
      <c r="H8" s="82">
        <f t="shared" si="0"/>
        <v>51</v>
      </c>
    </row>
    <row r="9" spans="1:8" ht="21" customHeight="1" x14ac:dyDescent="0.25">
      <c r="A9" s="73" t="s">
        <v>110</v>
      </c>
      <c r="B9" s="95"/>
      <c r="C9" s="95"/>
      <c r="D9" s="95"/>
      <c r="E9" s="95"/>
      <c r="F9" s="81">
        <v>87</v>
      </c>
      <c r="G9" s="95"/>
      <c r="H9" s="82">
        <f t="shared" si="0"/>
        <v>87</v>
      </c>
    </row>
    <row r="10" spans="1:8" ht="21" customHeight="1" x14ac:dyDescent="0.25">
      <c r="A10" s="73" t="s">
        <v>111</v>
      </c>
      <c r="B10" s="95"/>
      <c r="C10" s="95"/>
      <c r="D10" s="95"/>
      <c r="E10" s="95"/>
      <c r="F10" s="95"/>
      <c r="G10" s="81">
        <v>192</v>
      </c>
      <c r="H10" s="82">
        <f t="shared" si="0"/>
        <v>192</v>
      </c>
    </row>
    <row r="11" spans="1:8" ht="21" customHeight="1" x14ac:dyDescent="0.25">
      <c r="A11" s="75" t="s">
        <v>9</v>
      </c>
      <c r="B11" s="80">
        <f t="shared" ref="B11:H11" si="1">SUM(B3:B10)</f>
        <v>557</v>
      </c>
      <c r="C11" s="80">
        <f t="shared" si="1"/>
        <v>531</v>
      </c>
      <c r="D11" s="80">
        <f t="shared" si="1"/>
        <v>372</v>
      </c>
      <c r="E11" s="80">
        <f t="shared" si="1"/>
        <v>51</v>
      </c>
      <c r="F11" s="80">
        <f t="shared" si="1"/>
        <v>87</v>
      </c>
      <c r="G11" s="80">
        <f t="shared" si="1"/>
        <v>192</v>
      </c>
      <c r="H11" s="80">
        <f t="shared" si="1"/>
        <v>1790</v>
      </c>
    </row>
    <row r="12" spans="1:8" ht="21" customHeight="1" x14ac:dyDescent="0.25"/>
    <row r="13" spans="1:8" ht="21" customHeight="1" x14ac:dyDescent="0.25"/>
    <row r="14" spans="1:8" ht="21" customHeight="1" x14ac:dyDescent="0.25"/>
    <row r="15" spans="1:8" ht="21" customHeight="1" x14ac:dyDescent="0.25"/>
    <row r="16" spans="1:8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workbookViewId="0">
      <selection activeCell="I10" sqref="I10"/>
    </sheetView>
  </sheetViews>
  <sheetFormatPr baseColWidth="10" defaultRowHeight="15" x14ac:dyDescent="0.25"/>
  <cols>
    <col min="1" max="1" width="48.42578125" style="5" customWidth="1"/>
    <col min="2" max="6" width="8.28515625" style="5" customWidth="1"/>
    <col min="7" max="7" width="6.7109375" style="5" customWidth="1"/>
    <col min="8" max="8" width="35.85546875" style="5" customWidth="1"/>
    <col min="9" max="9" width="7.5703125" style="5" customWidth="1"/>
    <col min="10" max="11" width="7.140625" style="5" customWidth="1"/>
    <col min="12" max="12" width="8" style="5" customWidth="1"/>
    <col min="13" max="13" width="7.140625" style="5" customWidth="1"/>
    <col min="14" max="15" width="6.7109375" style="5" customWidth="1"/>
  </cols>
  <sheetData>
    <row r="1" spans="1:7" ht="36" customHeight="1" x14ac:dyDescent="0.25">
      <c r="A1" s="120" t="s">
        <v>169</v>
      </c>
      <c r="B1" s="121"/>
      <c r="C1" s="121"/>
      <c r="D1" s="121"/>
      <c r="E1" s="121"/>
      <c r="F1" s="121"/>
      <c r="G1" s="122"/>
    </row>
    <row r="2" spans="1:7" ht="21" customHeight="1" x14ac:dyDescent="0.25">
      <c r="A2" s="67" t="s">
        <v>187</v>
      </c>
      <c r="B2" s="67" t="s">
        <v>105</v>
      </c>
      <c r="C2" s="67" t="s">
        <v>178</v>
      </c>
      <c r="D2" s="67" t="s">
        <v>0</v>
      </c>
      <c r="E2" s="67" t="s">
        <v>183</v>
      </c>
      <c r="F2" s="67" t="s">
        <v>1</v>
      </c>
      <c r="G2" s="67" t="s">
        <v>9</v>
      </c>
    </row>
    <row r="3" spans="1:7" ht="21" customHeight="1" x14ac:dyDescent="0.25">
      <c r="A3" s="13" t="s">
        <v>85</v>
      </c>
      <c r="B3" s="84">
        <v>152</v>
      </c>
      <c r="C3" s="84">
        <v>2</v>
      </c>
      <c r="D3" s="95"/>
      <c r="E3" s="95"/>
      <c r="F3" s="95"/>
      <c r="G3" s="82">
        <f t="shared" ref="G3:G11" si="0">SUM(B3:F3)</f>
        <v>154</v>
      </c>
    </row>
    <row r="4" spans="1:7" ht="24.95" customHeight="1" x14ac:dyDescent="0.25">
      <c r="A4" s="86" t="s">
        <v>190</v>
      </c>
      <c r="B4" s="70">
        <v>182</v>
      </c>
      <c r="C4" s="70">
        <v>86</v>
      </c>
      <c r="D4" s="81">
        <v>4</v>
      </c>
      <c r="E4" s="95"/>
      <c r="F4" s="95"/>
      <c r="G4" s="82">
        <f t="shared" si="0"/>
        <v>272</v>
      </c>
    </row>
    <row r="5" spans="1:7" ht="27.75" customHeight="1" x14ac:dyDescent="0.25">
      <c r="A5" s="72" t="s">
        <v>102</v>
      </c>
      <c r="B5" s="70">
        <v>184</v>
      </c>
      <c r="C5" s="70">
        <v>48</v>
      </c>
      <c r="D5" s="70">
        <v>86</v>
      </c>
      <c r="E5" s="95"/>
      <c r="F5" s="95"/>
      <c r="G5" s="82">
        <f t="shared" si="0"/>
        <v>318</v>
      </c>
    </row>
    <row r="6" spans="1:7" ht="21" customHeight="1" x14ac:dyDescent="0.25">
      <c r="A6" s="72" t="s">
        <v>107</v>
      </c>
      <c r="B6" s="70">
        <v>62</v>
      </c>
      <c r="C6" s="95"/>
      <c r="D6" s="95"/>
      <c r="E6" s="95"/>
      <c r="F6" s="95"/>
      <c r="G6" s="82">
        <f t="shared" si="0"/>
        <v>62</v>
      </c>
    </row>
    <row r="7" spans="1:7" ht="21" customHeight="1" x14ac:dyDescent="0.25">
      <c r="A7" s="72" t="s">
        <v>108</v>
      </c>
      <c r="B7" s="70">
        <v>27</v>
      </c>
      <c r="C7" s="95"/>
      <c r="D7" s="95"/>
      <c r="E7" s="95"/>
      <c r="F7" s="95"/>
      <c r="G7" s="82">
        <f t="shared" si="0"/>
        <v>27</v>
      </c>
    </row>
    <row r="8" spans="1:7" ht="21" customHeight="1" x14ac:dyDescent="0.25">
      <c r="A8" s="73" t="s">
        <v>191</v>
      </c>
      <c r="B8" s="70">
        <v>170</v>
      </c>
      <c r="C8" s="70">
        <v>86</v>
      </c>
      <c r="D8" s="70">
        <v>16</v>
      </c>
      <c r="E8" s="95"/>
      <c r="F8" s="95"/>
      <c r="G8" s="82">
        <f t="shared" si="0"/>
        <v>272</v>
      </c>
    </row>
    <row r="9" spans="1:7" ht="21" customHeight="1" x14ac:dyDescent="0.25">
      <c r="A9" s="73" t="s">
        <v>89</v>
      </c>
      <c r="B9" s="95"/>
      <c r="C9" s="95"/>
      <c r="D9" s="70">
        <v>48</v>
      </c>
      <c r="E9" s="95"/>
      <c r="F9" s="95"/>
      <c r="G9" s="82">
        <f t="shared" si="0"/>
        <v>48</v>
      </c>
    </row>
    <row r="10" spans="1:7" ht="21" customHeight="1" x14ac:dyDescent="0.25">
      <c r="A10" s="73" t="s">
        <v>110</v>
      </c>
      <c r="B10" s="95"/>
      <c r="C10" s="95"/>
      <c r="D10" s="95"/>
      <c r="E10" s="115">
        <v>25</v>
      </c>
      <c r="F10" s="95"/>
      <c r="G10" s="82">
        <v>25</v>
      </c>
    </row>
    <row r="11" spans="1:7" ht="21" customHeight="1" x14ac:dyDescent="0.25">
      <c r="A11" s="73" t="s">
        <v>111</v>
      </c>
      <c r="B11" s="95"/>
      <c r="C11" s="95"/>
      <c r="D11" s="95"/>
      <c r="E11" s="95"/>
      <c r="F11" s="81">
        <v>463</v>
      </c>
      <c r="G11" s="82">
        <f t="shared" si="0"/>
        <v>463</v>
      </c>
    </row>
    <row r="12" spans="1:7" ht="21" customHeight="1" x14ac:dyDescent="0.25">
      <c r="A12" s="75" t="s">
        <v>9</v>
      </c>
      <c r="B12" s="80">
        <f t="shared" ref="B12:G12" si="1">SUM(B3:B11)</f>
        <v>777</v>
      </c>
      <c r="C12" s="80">
        <f t="shared" si="1"/>
        <v>222</v>
      </c>
      <c r="D12" s="80">
        <f t="shared" si="1"/>
        <v>154</v>
      </c>
      <c r="E12" s="80">
        <f t="shared" si="1"/>
        <v>25</v>
      </c>
      <c r="F12" s="80">
        <f t="shared" si="1"/>
        <v>463</v>
      </c>
      <c r="G12" s="80">
        <f t="shared" si="1"/>
        <v>1641</v>
      </c>
    </row>
    <row r="13" spans="1:7" ht="21" customHeight="1" x14ac:dyDescent="0.25"/>
    <row r="14" spans="1:7" ht="21" customHeight="1" x14ac:dyDescent="0.25"/>
    <row r="15" spans="1:7" ht="21" customHeight="1" x14ac:dyDescent="0.25"/>
    <row r="16" spans="1:7" ht="21" customHeight="1" x14ac:dyDescent="0.25"/>
    <row r="17" ht="21" customHeight="1" x14ac:dyDescent="0.25"/>
    <row r="18" ht="21" customHeight="1" x14ac:dyDescent="0.25"/>
    <row r="19" ht="21" customHeight="1" x14ac:dyDescent="0.25"/>
    <row r="20" ht="21" customHeight="1" x14ac:dyDescent="0.25"/>
    <row r="21" ht="21" customHeight="1" x14ac:dyDescent="0.25"/>
    <row r="22" ht="21" customHeight="1" x14ac:dyDescent="0.25"/>
    <row r="23" ht="24.95" customHeight="1" x14ac:dyDescent="0.25"/>
    <row r="24" ht="24.95" customHeight="1" x14ac:dyDescent="0.25"/>
    <row r="31" ht="21" customHeight="1" x14ac:dyDescent="0.25"/>
    <row r="32" ht="21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  <row r="42" ht="21" customHeight="1" x14ac:dyDescent="0.25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P15" sqref="P15"/>
    </sheetView>
  </sheetViews>
  <sheetFormatPr baseColWidth="10" defaultRowHeight="15" x14ac:dyDescent="0.25"/>
  <cols>
    <col min="1" max="1" width="31.28515625" style="5" bestFit="1" customWidth="1"/>
    <col min="2" max="6" width="12.28515625" style="5" customWidth="1"/>
  </cols>
  <sheetData>
    <row r="1" spans="1:6" ht="36" customHeight="1" x14ac:dyDescent="0.25">
      <c r="A1" s="120" t="s">
        <v>170</v>
      </c>
      <c r="B1" s="121"/>
      <c r="C1" s="121"/>
      <c r="D1" s="121"/>
      <c r="E1" s="121"/>
      <c r="F1" s="122"/>
    </row>
    <row r="2" spans="1:6" ht="21" customHeight="1" x14ac:dyDescent="0.25">
      <c r="A2" s="67" t="s">
        <v>187</v>
      </c>
      <c r="B2" s="67" t="s">
        <v>105</v>
      </c>
      <c r="C2" s="67" t="s">
        <v>12</v>
      </c>
      <c r="D2" s="67" t="s">
        <v>0</v>
      </c>
      <c r="E2" s="67" t="s">
        <v>1</v>
      </c>
      <c r="F2" s="67" t="s">
        <v>9</v>
      </c>
    </row>
    <row r="3" spans="1:6" ht="21" customHeight="1" x14ac:dyDescent="0.25">
      <c r="A3" s="13" t="s">
        <v>85</v>
      </c>
      <c r="B3" s="84"/>
      <c r="C3" s="84">
        <v>3</v>
      </c>
      <c r="D3" s="95"/>
      <c r="E3" s="95"/>
      <c r="F3" s="82">
        <f>SUM(B3:E3)</f>
        <v>3</v>
      </c>
    </row>
    <row r="4" spans="1:6" ht="21" customHeight="1" x14ac:dyDescent="0.25">
      <c r="A4" s="72" t="s">
        <v>102</v>
      </c>
      <c r="B4" s="70">
        <v>22</v>
      </c>
      <c r="C4" s="70"/>
      <c r="D4" s="70">
        <v>12</v>
      </c>
      <c r="E4" s="95"/>
      <c r="F4" s="82">
        <f>SUM(B4:E4)</f>
        <v>34</v>
      </c>
    </row>
    <row r="5" spans="1:6" ht="21" customHeight="1" x14ac:dyDescent="0.25">
      <c r="A5" s="72" t="s">
        <v>108</v>
      </c>
      <c r="B5" s="70">
        <v>13</v>
      </c>
      <c r="C5" s="95"/>
      <c r="D5" s="95"/>
      <c r="E5" s="95"/>
      <c r="F5" s="82">
        <f>SUM(B5:E5)</f>
        <v>13</v>
      </c>
    </row>
    <row r="6" spans="1:6" ht="21" customHeight="1" x14ac:dyDescent="0.25">
      <c r="A6" s="73" t="s">
        <v>111</v>
      </c>
      <c r="B6" s="95"/>
      <c r="C6" s="95"/>
      <c r="D6" s="95"/>
      <c r="E6" s="81">
        <v>46</v>
      </c>
      <c r="F6" s="82">
        <f>SUM(B6:E6)</f>
        <v>46</v>
      </c>
    </row>
    <row r="7" spans="1:6" ht="21" customHeight="1" x14ac:dyDescent="0.25">
      <c r="A7" s="75" t="s">
        <v>9</v>
      </c>
      <c r="B7" s="80">
        <f>SUM(B3:B6)</f>
        <v>35</v>
      </c>
      <c r="C7" s="80">
        <f>SUM(C3:C6)</f>
        <v>3</v>
      </c>
      <c r="D7" s="80">
        <f>SUM(D3:D6)</f>
        <v>12</v>
      </c>
      <c r="E7" s="80">
        <f>SUM(E3:E6)</f>
        <v>46</v>
      </c>
      <c r="F7" s="80">
        <f>SUM(F3:F6)</f>
        <v>96</v>
      </c>
    </row>
    <row r="8" spans="1:6" ht="21" customHeight="1" x14ac:dyDescent="0.25"/>
    <row r="9" spans="1:6" ht="21" customHeight="1" x14ac:dyDescent="0.25"/>
    <row r="10" spans="1:6" ht="21" customHeight="1" x14ac:dyDescent="0.25"/>
    <row r="11" spans="1:6" ht="21" customHeight="1" x14ac:dyDescent="0.25"/>
    <row r="12" spans="1:6" ht="21" customHeight="1" x14ac:dyDescent="0.25"/>
    <row r="14" spans="1:6" ht="21" customHeight="1" x14ac:dyDescent="0.25"/>
    <row r="15" spans="1:6" ht="21" customHeight="1" x14ac:dyDescent="0.25"/>
    <row r="16" spans="1:6" ht="21" customHeight="1" x14ac:dyDescent="0.25"/>
    <row r="17" ht="21" customHeight="1" x14ac:dyDescent="0.25"/>
    <row r="18" ht="21" customHeight="1" x14ac:dyDescent="0.25"/>
    <row r="34" ht="15.75" customHeight="1" x14ac:dyDescent="0.25"/>
    <row r="52" ht="15.75" customHeight="1" x14ac:dyDescent="0.25"/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Q31" sqref="Q31:R31"/>
    </sheetView>
  </sheetViews>
  <sheetFormatPr baseColWidth="10" defaultRowHeight="15" x14ac:dyDescent="0.25"/>
  <cols>
    <col min="1" max="1" width="11" style="5" customWidth="1"/>
    <col min="2" max="2" width="10.42578125" style="5" customWidth="1"/>
    <col min="3" max="3" width="11.28515625" style="5" customWidth="1"/>
    <col min="4" max="7" width="10.42578125" style="5" customWidth="1"/>
    <col min="8" max="8" width="10.42578125" customWidth="1"/>
  </cols>
  <sheetData>
    <row r="1" spans="1:8" ht="22.5" customHeight="1" x14ac:dyDescent="0.25">
      <c r="A1" s="120" t="s">
        <v>175</v>
      </c>
      <c r="B1" s="121"/>
      <c r="C1" s="121"/>
      <c r="D1" s="121"/>
      <c r="E1" s="121"/>
      <c r="F1" s="121"/>
      <c r="G1" s="121"/>
      <c r="H1" s="122"/>
    </row>
    <row r="2" spans="1:8" ht="21" customHeight="1" x14ac:dyDescent="0.25">
      <c r="A2" s="67" t="s">
        <v>189</v>
      </c>
      <c r="B2" s="67" t="s">
        <v>105</v>
      </c>
      <c r="C2" s="67" t="s">
        <v>12</v>
      </c>
      <c r="D2" s="67" t="s">
        <v>0</v>
      </c>
      <c r="E2" s="67" t="s">
        <v>10</v>
      </c>
      <c r="F2" s="67" t="s">
        <v>11</v>
      </c>
      <c r="G2" s="67" t="s">
        <v>1</v>
      </c>
      <c r="H2" s="67" t="s">
        <v>9</v>
      </c>
    </row>
    <row r="3" spans="1:8" ht="21" customHeight="1" x14ac:dyDescent="0.25">
      <c r="A3" s="13" t="s">
        <v>173</v>
      </c>
      <c r="B3" s="84">
        <v>5434</v>
      </c>
      <c r="C3" s="84">
        <v>3476</v>
      </c>
      <c r="D3" s="84">
        <v>2014</v>
      </c>
      <c r="E3" s="84">
        <v>286</v>
      </c>
      <c r="F3" s="84">
        <v>1954</v>
      </c>
      <c r="G3" s="84">
        <v>3332</v>
      </c>
      <c r="H3" s="82">
        <f>SUM(B3:G3)</f>
        <v>16496</v>
      </c>
    </row>
    <row r="4" spans="1:8" ht="21" customHeight="1" x14ac:dyDescent="0.25">
      <c r="A4" s="72" t="s">
        <v>174</v>
      </c>
      <c r="B4" s="70">
        <v>6175</v>
      </c>
      <c r="C4" s="70">
        <v>2730</v>
      </c>
      <c r="D4" s="70">
        <v>2345</v>
      </c>
      <c r="E4" s="84">
        <v>299</v>
      </c>
      <c r="F4" s="84">
        <v>1615</v>
      </c>
      <c r="G4" s="84">
        <v>2611</v>
      </c>
      <c r="H4" s="82">
        <f t="shared" ref="H4" si="0">SUM(B4:G4)</f>
        <v>15775</v>
      </c>
    </row>
    <row r="5" spans="1:8" ht="21" customHeight="1" x14ac:dyDescent="0.25">
      <c r="A5" s="75" t="s">
        <v>9</v>
      </c>
      <c r="B5" s="80">
        <f t="shared" ref="B5:H5" si="1">SUM(B3:B4)</f>
        <v>11609</v>
      </c>
      <c r="C5" s="80">
        <f t="shared" si="1"/>
        <v>6206</v>
      </c>
      <c r="D5" s="80">
        <f t="shared" si="1"/>
        <v>4359</v>
      </c>
      <c r="E5" s="80">
        <f t="shared" si="1"/>
        <v>585</v>
      </c>
      <c r="F5" s="80">
        <f t="shared" si="1"/>
        <v>3569</v>
      </c>
      <c r="G5" s="80">
        <f t="shared" si="1"/>
        <v>5943</v>
      </c>
      <c r="H5" s="80">
        <f t="shared" si="1"/>
        <v>32271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sqref="A1:XFD1"/>
    </sheetView>
  </sheetViews>
  <sheetFormatPr baseColWidth="10" defaultRowHeight="15" x14ac:dyDescent="0.25"/>
  <cols>
    <col min="1" max="5" width="12.7109375" customWidth="1"/>
  </cols>
  <sheetData>
    <row r="1" spans="1:7" ht="36" customHeight="1" x14ac:dyDescent="0.25">
      <c r="A1" s="116" t="s">
        <v>98</v>
      </c>
      <c r="B1" s="117"/>
      <c r="C1" s="117"/>
      <c r="D1" s="117"/>
      <c r="E1" s="117"/>
      <c r="F1" s="117"/>
      <c r="G1" s="117"/>
    </row>
    <row r="2" spans="1:7" ht="71.25" x14ac:dyDescent="0.25">
      <c r="A2" s="28" t="s">
        <v>15</v>
      </c>
      <c r="B2" s="28" t="s">
        <v>14</v>
      </c>
      <c r="C2" s="104" t="s">
        <v>23</v>
      </c>
      <c r="D2" s="104" t="s">
        <v>93</v>
      </c>
      <c r="E2" s="29" t="s">
        <v>16</v>
      </c>
      <c r="F2" s="103" t="s">
        <v>95</v>
      </c>
      <c r="G2" s="103" t="s">
        <v>96</v>
      </c>
    </row>
    <row r="3" spans="1:7" ht="21" customHeight="1" x14ac:dyDescent="0.25">
      <c r="A3" s="119">
        <v>2012</v>
      </c>
      <c r="B3" s="7" t="s">
        <v>21</v>
      </c>
      <c r="C3" s="8">
        <v>1494</v>
      </c>
      <c r="D3" s="8">
        <v>1330</v>
      </c>
      <c r="E3" s="8">
        <v>1055</v>
      </c>
      <c r="F3" s="105">
        <f>E3/C3</f>
        <v>0.70615796519410978</v>
      </c>
      <c r="G3" s="105">
        <f>E3/D3</f>
        <v>0.79323308270676696</v>
      </c>
    </row>
    <row r="4" spans="1:7" ht="21" customHeight="1" x14ac:dyDescent="0.25">
      <c r="A4" s="119"/>
      <c r="B4" s="7" t="s">
        <v>22</v>
      </c>
      <c r="C4" s="8">
        <v>1053</v>
      </c>
      <c r="D4" s="8">
        <v>963</v>
      </c>
      <c r="E4" s="8">
        <v>756</v>
      </c>
      <c r="F4" s="105">
        <f>E4/C4</f>
        <v>0.71794871794871795</v>
      </c>
      <c r="G4" s="105">
        <f>E4/D4</f>
        <v>0.78504672897196259</v>
      </c>
    </row>
    <row r="5" spans="1:7" ht="21" customHeight="1" x14ac:dyDescent="0.25">
      <c r="A5" s="118">
        <v>2013</v>
      </c>
      <c r="B5" s="101" t="s">
        <v>21</v>
      </c>
      <c r="C5" s="102">
        <v>1591</v>
      </c>
      <c r="D5" s="102">
        <v>1395</v>
      </c>
      <c r="E5" s="102">
        <v>1110</v>
      </c>
      <c r="F5" s="106">
        <f t="shared" ref="F5:F15" si="0">E5/C5</f>
        <v>0.69767441860465118</v>
      </c>
      <c r="G5" s="106">
        <f t="shared" ref="G5:G15" si="1">E5/D5</f>
        <v>0.79569892473118276</v>
      </c>
    </row>
    <row r="6" spans="1:7" ht="21" customHeight="1" x14ac:dyDescent="0.25">
      <c r="A6" s="118"/>
      <c r="B6" s="101" t="s">
        <v>22</v>
      </c>
      <c r="C6" s="102">
        <v>1003</v>
      </c>
      <c r="D6" s="102">
        <v>916</v>
      </c>
      <c r="E6" s="102">
        <v>749</v>
      </c>
      <c r="F6" s="106">
        <f t="shared" si="0"/>
        <v>0.74675972083748754</v>
      </c>
      <c r="G6" s="106">
        <f t="shared" si="1"/>
        <v>0.81768558951965065</v>
      </c>
    </row>
    <row r="7" spans="1:7" ht="21" customHeight="1" x14ac:dyDescent="0.25">
      <c r="A7" s="119">
        <v>2014</v>
      </c>
      <c r="B7" s="7" t="s">
        <v>21</v>
      </c>
      <c r="C7" s="8">
        <v>1419</v>
      </c>
      <c r="D7" s="8">
        <v>1175</v>
      </c>
      <c r="E7" s="8">
        <v>1023</v>
      </c>
      <c r="F7" s="105">
        <f t="shared" si="0"/>
        <v>0.72093023255813948</v>
      </c>
      <c r="G7" s="105">
        <f t="shared" si="1"/>
        <v>0.87063829787234037</v>
      </c>
    </row>
    <row r="8" spans="1:7" ht="21" customHeight="1" x14ac:dyDescent="0.25">
      <c r="A8" s="119"/>
      <c r="B8" s="7" t="s">
        <v>22</v>
      </c>
      <c r="C8" s="8">
        <v>1521</v>
      </c>
      <c r="D8" s="8">
        <v>1455</v>
      </c>
      <c r="E8" s="8">
        <v>1278</v>
      </c>
      <c r="F8" s="105">
        <f t="shared" si="0"/>
        <v>0.84023668639053251</v>
      </c>
      <c r="G8" s="105">
        <f t="shared" si="1"/>
        <v>0.87835051546391751</v>
      </c>
    </row>
    <row r="9" spans="1:7" ht="21" customHeight="1" x14ac:dyDescent="0.25">
      <c r="A9" s="118">
        <v>2015</v>
      </c>
      <c r="B9" s="101" t="s">
        <v>21</v>
      </c>
      <c r="C9" s="102">
        <v>1578</v>
      </c>
      <c r="D9" s="102">
        <v>1480</v>
      </c>
      <c r="E9" s="102">
        <v>1206</v>
      </c>
      <c r="F9" s="106">
        <f t="shared" si="0"/>
        <v>0.76425855513307983</v>
      </c>
      <c r="G9" s="106">
        <f t="shared" si="1"/>
        <v>0.81486486486486487</v>
      </c>
    </row>
    <row r="10" spans="1:7" ht="21" customHeight="1" x14ac:dyDescent="0.25">
      <c r="A10" s="118"/>
      <c r="B10" s="101" t="s">
        <v>22</v>
      </c>
      <c r="C10" s="102">
        <v>1302</v>
      </c>
      <c r="D10" s="102">
        <v>1229</v>
      </c>
      <c r="E10" s="102">
        <v>1043</v>
      </c>
      <c r="F10" s="106">
        <f t="shared" si="0"/>
        <v>0.80107526881720426</v>
      </c>
      <c r="G10" s="106">
        <f t="shared" si="1"/>
        <v>0.84865744507729857</v>
      </c>
    </row>
    <row r="11" spans="1:7" ht="21" customHeight="1" x14ac:dyDescent="0.25">
      <c r="A11" s="119">
        <v>2016</v>
      </c>
      <c r="B11" s="7" t="s">
        <v>21</v>
      </c>
      <c r="C11" s="8">
        <v>1584</v>
      </c>
      <c r="D11" s="8">
        <v>1465</v>
      </c>
      <c r="E11" s="8">
        <v>1136</v>
      </c>
      <c r="F11" s="105">
        <f t="shared" si="0"/>
        <v>0.71717171717171713</v>
      </c>
      <c r="G11" s="105">
        <f t="shared" si="1"/>
        <v>0.7754266211604095</v>
      </c>
    </row>
    <row r="12" spans="1:7" ht="21" customHeight="1" x14ac:dyDescent="0.25">
      <c r="A12" s="119"/>
      <c r="B12" s="7" t="s">
        <v>22</v>
      </c>
      <c r="C12" s="8">
        <v>1208</v>
      </c>
      <c r="D12" s="8">
        <v>1123</v>
      </c>
      <c r="E12" s="8">
        <v>946</v>
      </c>
      <c r="F12" s="105">
        <f t="shared" si="0"/>
        <v>0.7831125827814569</v>
      </c>
      <c r="G12" s="105">
        <f t="shared" si="1"/>
        <v>0.84238646482635793</v>
      </c>
    </row>
    <row r="13" spans="1:7" ht="21" customHeight="1" x14ac:dyDescent="0.25">
      <c r="A13" s="118">
        <v>2017</v>
      </c>
      <c r="B13" s="101" t="s">
        <v>21</v>
      </c>
      <c r="C13" s="102">
        <v>1447</v>
      </c>
      <c r="D13" s="102">
        <v>1303</v>
      </c>
      <c r="E13" s="102">
        <v>1080</v>
      </c>
      <c r="F13" s="106">
        <f t="shared" si="0"/>
        <v>0.74637180373185907</v>
      </c>
      <c r="G13" s="106">
        <f t="shared" si="1"/>
        <v>0.82885648503453568</v>
      </c>
    </row>
    <row r="14" spans="1:7" ht="21" customHeight="1" x14ac:dyDescent="0.25">
      <c r="A14" s="118"/>
      <c r="B14" s="101" t="s">
        <v>22</v>
      </c>
      <c r="C14" s="102">
        <v>1016</v>
      </c>
      <c r="D14" s="102">
        <v>938</v>
      </c>
      <c r="E14" s="102">
        <v>801</v>
      </c>
      <c r="F14" s="106">
        <f t="shared" si="0"/>
        <v>0.78838582677165359</v>
      </c>
      <c r="G14" s="106">
        <f t="shared" si="1"/>
        <v>0.85394456289978682</v>
      </c>
    </row>
    <row r="15" spans="1:7" ht="21" customHeight="1" x14ac:dyDescent="0.25">
      <c r="A15" s="7">
        <v>2018</v>
      </c>
      <c r="B15" s="7" t="s">
        <v>21</v>
      </c>
      <c r="C15" s="8">
        <v>1175</v>
      </c>
      <c r="D15" s="8">
        <v>1125</v>
      </c>
      <c r="E15" s="8">
        <v>948</v>
      </c>
      <c r="F15" s="105">
        <f t="shared" si="0"/>
        <v>0.80680851063829784</v>
      </c>
      <c r="G15" s="105">
        <f t="shared" si="1"/>
        <v>0.84266666666666667</v>
      </c>
    </row>
  </sheetData>
  <sheetProtection algorithmName="SHA-512" hashValue="BvhQ/9zwaMeVmIPTvL9SOMaNUjWH9g5d4yTi3HF8azq2arrelX+88jJrYGJIQuYV3xCjH9zwDKaI0eneIrsq0Q==" saltValue="7/uLutg7dD+F3D5sXwMQfQ==" spinCount="100000" sheet="1" objects="1" scenarios="1"/>
  <mergeCells count="7">
    <mergeCell ref="A1:G1"/>
    <mergeCell ref="A13:A14"/>
    <mergeCell ref="A3:A4"/>
    <mergeCell ref="A5:A6"/>
    <mergeCell ref="A7:A8"/>
    <mergeCell ref="A9:A10"/>
    <mergeCell ref="A11:A12"/>
  </mergeCells>
  <printOptions horizontalCentered="1" vertic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3" sqref="I13"/>
    </sheetView>
  </sheetViews>
  <sheetFormatPr baseColWidth="10" defaultRowHeight="15" x14ac:dyDescent="0.25"/>
  <cols>
    <col min="1" max="7" width="12.7109375" customWidth="1"/>
  </cols>
  <sheetData>
    <row r="1" spans="1:7" ht="36" customHeight="1" x14ac:dyDescent="0.25">
      <c r="A1" s="116" t="s">
        <v>99</v>
      </c>
      <c r="B1" s="117"/>
      <c r="C1" s="117"/>
      <c r="D1" s="117"/>
      <c r="E1" s="117"/>
      <c r="F1" s="117"/>
      <c r="G1" s="117"/>
    </row>
    <row r="2" spans="1:7" ht="66" x14ac:dyDescent="0.25">
      <c r="A2" s="28" t="s">
        <v>15</v>
      </c>
      <c r="B2" s="28" t="s">
        <v>14</v>
      </c>
      <c r="C2" s="104" t="s">
        <v>23</v>
      </c>
      <c r="D2" s="104" t="s">
        <v>93</v>
      </c>
      <c r="E2" s="29" t="s">
        <v>16</v>
      </c>
      <c r="F2" s="103" t="s">
        <v>95</v>
      </c>
      <c r="G2" s="103" t="s">
        <v>96</v>
      </c>
    </row>
    <row r="3" spans="1:7" ht="21" customHeight="1" x14ac:dyDescent="0.25">
      <c r="A3" s="119">
        <v>2012</v>
      </c>
      <c r="B3" s="7" t="s">
        <v>21</v>
      </c>
      <c r="C3" s="8">
        <v>442</v>
      </c>
      <c r="D3" s="8">
        <v>339</v>
      </c>
      <c r="E3" s="8">
        <v>331</v>
      </c>
      <c r="F3" s="105">
        <f>E3/C3</f>
        <v>0.74886877828054299</v>
      </c>
      <c r="G3" s="105">
        <f>E3/D3</f>
        <v>0.97640117994100295</v>
      </c>
    </row>
    <row r="4" spans="1:7" ht="21" customHeight="1" x14ac:dyDescent="0.25">
      <c r="A4" s="119"/>
      <c r="B4" s="7" t="s">
        <v>22</v>
      </c>
      <c r="C4" s="8">
        <v>474</v>
      </c>
      <c r="D4" s="8">
        <v>433</v>
      </c>
      <c r="E4" s="8">
        <v>354</v>
      </c>
      <c r="F4" s="105">
        <f>E4/C4</f>
        <v>0.74683544303797467</v>
      </c>
      <c r="G4" s="105">
        <f>E4/D4</f>
        <v>0.81755196304849886</v>
      </c>
    </row>
    <row r="5" spans="1:7" ht="21" customHeight="1" x14ac:dyDescent="0.25">
      <c r="A5" s="118">
        <v>2013</v>
      </c>
      <c r="B5" s="101" t="s">
        <v>21</v>
      </c>
      <c r="C5" s="102">
        <v>431</v>
      </c>
      <c r="D5" s="102">
        <v>385</v>
      </c>
      <c r="E5" s="102">
        <v>298</v>
      </c>
      <c r="F5" s="106">
        <f t="shared" ref="F5:F15" si="0">E5/C5</f>
        <v>0.691415313225058</v>
      </c>
      <c r="G5" s="106">
        <f t="shared" ref="G5:G15" si="1">E5/D5</f>
        <v>0.77402597402597406</v>
      </c>
    </row>
    <row r="6" spans="1:7" ht="21" customHeight="1" x14ac:dyDescent="0.25">
      <c r="A6" s="118"/>
      <c r="B6" s="101" t="s">
        <v>22</v>
      </c>
      <c r="C6" s="102">
        <v>574</v>
      </c>
      <c r="D6" s="102">
        <v>530</v>
      </c>
      <c r="E6" s="102">
        <v>412</v>
      </c>
      <c r="F6" s="106">
        <f t="shared" si="0"/>
        <v>0.71777003484320556</v>
      </c>
      <c r="G6" s="106">
        <f t="shared" si="1"/>
        <v>0.77735849056603779</v>
      </c>
    </row>
    <row r="7" spans="1:7" ht="21" customHeight="1" x14ac:dyDescent="0.25">
      <c r="A7" s="119">
        <v>2014</v>
      </c>
      <c r="B7" s="7" t="s">
        <v>21</v>
      </c>
      <c r="C7" s="8">
        <v>794</v>
      </c>
      <c r="D7" s="8">
        <v>691</v>
      </c>
      <c r="E7" s="8">
        <v>560</v>
      </c>
      <c r="F7" s="105">
        <f t="shared" si="0"/>
        <v>0.70528967254408059</v>
      </c>
      <c r="G7" s="105">
        <f t="shared" si="1"/>
        <v>0.81041968162083933</v>
      </c>
    </row>
    <row r="8" spans="1:7" ht="21" customHeight="1" x14ac:dyDescent="0.25">
      <c r="A8" s="119"/>
      <c r="B8" s="7" t="s">
        <v>22</v>
      </c>
      <c r="C8" s="8">
        <v>527</v>
      </c>
      <c r="D8" s="8">
        <v>496</v>
      </c>
      <c r="E8" s="8">
        <v>397</v>
      </c>
      <c r="F8" s="105">
        <f t="shared" si="0"/>
        <v>0.75332068311195444</v>
      </c>
      <c r="G8" s="105">
        <f t="shared" si="1"/>
        <v>0.80040322580645162</v>
      </c>
    </row>
    <row r="9" spans="1:7" ht="21" customHeight="1" x14ac:dyDescent="0.25">
      <c r="A9" s="118">
        <v>2015</v>
      </c>
      <c r="B9" s="101" t="s">
        <v>21</v>
      </c>
      <c r="C9" s="102">
        <v>629</v>
      </c>
      <c r="D9" s="102">
        <v>591</v>
      </c>
      <c r="E9" s="102">
        <v>442</v>
      </c>
      <c r="F9" s="106">
        <f t="shared" si="0"/>
        <v>0.70270270270270274</v>
      </c>
      <c r="G9" s="106">
        <f t="shared" si="1"/>
        <v>0.74788494077834178</v>
      </c>
    </row>
    <row r="10" spans="1:7" ht="21" customHeight="1" x14ac:dyDescent="0.25">
      <c r="A10" s="118"/>
      <c r="B10" s="101" t="s">
        <v>22</v>
      </c>
      <c r="C10" s="102">
        <v>808</v>
      </c>
      <c r="D10" s="102">
        <v>724</v>
      </c>
      <c r="E10" s="102">
        <v>570</v>
      </c>
      <c r="F10" s="106">
        <f t="shared" si="0"/>
        <v>0.70544554455445541</v>
      </c>
      <c r="G10" s="106">
        <f t="shared" si="1"/>
        <v>0.78729281767955805</v>
      </c>
    </row>
    <row r="11" spans="1:7" ht="21" customHeight="1" x14ac:dyDescent="0.25">
      <c r="A11" s="119">
        <v>2016</v>
      </c>
      <c r="B11" s="7" t="s">
        <v>21</v>
      </c>
      <c r="C11" s="8">
        <v>830</v>
      </c>
      <c r="D11" s="8">
        <v>753</v>
      </c>
      <c r="E11" s="8">
        <v>700</v>
      </c>
      <c r="F11" s="105">
        <f t="shared" si="0"/>
        <v>0.84337349397590367</v>
      </c>
      <c r="G11" s="105">
        <f t="shared" si="1"/>
        <v>0.92961487383798136</v>
      </c>
    </row>
    <row r="12" spans="1:7" ht="21" customHeight="1" x14ac:dyDescent="0.25">
      <c r="A12" s="119"/>
      <c r="B12" s="7" t="s">
        <v>22</v>
      </c>
      <c r="C12" s="8">
        <v>798</v>
      </c>
      <c r="D12" s="8">
        <v>719</v>
      </c>
      <c r="E12" s="8">
        <v>914</v>
      </c>
      <c r="F12" s="105">
        <f t="shared" si="0"/>
        <v>1.1453634085213034</v>
      </c>
      <c r="G12" s="105">
        <f t="shared" si="1"/>
        <v>1.2712100139082059</v>
      </c>
    </row>
    <row r="13" spans="1:7" ht="21" customHeight="1" x14ac:dyDescent="0.25">
      <c r="A13" s="118">
        <v>2017</v>
      </c>
      <c r="B13" s="101" t="s">
        <v>21</v>
      </c>
      <c r="C13" s="102">
        <v>626</v>
      </c>
      <c r="D13" s="102">
        <v>536</v>
      </c>
      <c r="E13" s="102">
        <v>300</v>
      </c>
      <c r="F13" s="106">
        <f t="shared" si="0"/>
        <v>0.47923322683706071</v>
      </c>
      <c r="G13" s="106">
        <f t="shared" si="1"/>
        <v>0.55970149253731338</v>
      </c>
    </row>
    <row r="14" spans="1:7" ht="21" customHeight="1" x14ac:dyDescent="0.25">
      <c r="A14" s="118"/>
      <c r="B14" s="101" t="s">
        <v>22</v>
      </c>
      <c r="C14" s="102">
        <v>493</v>
      </c>
      <c r="D14" s="102">
        <v>438</v>
      </c>
      <c r="E14" s="102">
        <v>327</v>
      </c>
      <c r="F14" s="106">
        <f t="shared" si="0"/>
        <v>0.66328600405679516</v>
      </c>
      <c r="G14" s="106">
        <f t="shared" si="1"/>
        <v>0.74657534246575341</v>
      </c>
    </row>
    <row r="15" spans="1:7" ht="21" customHeight="1" x14ac:dyDescent="0.25">
      <c r="A15" s="7">
        <v>2018</v>
      </c>
      <c r="B15" s="7" t="s">
        <v>21</v>
      </c>
      <c r="C15" s="8">
        <v>621</v>
      </c>
      <c r="D15" s="8">
        <v>565</v>
      </c>
      <c r="E15" s="8">
        <v>438</v>
      </c>
      <c r="F15" s="105">
        <f t="shared" si="0"/>
        <v>0.70531400966183577</v>
      </c>
      <c r="G15" s="105">
        <f t="shared" si="1"/>
        <v>0.77522123893805306</v>
      </c>
    </row>
    <row r="17" spans="1:1" x14ac:dyDescent="0.25">
      <c r="A17" t="s">
        <v>210</v>
      </c>
    </row>
  </sheetData>
  <sheetProtection algorithmName="SHA-512" hashValue="/+HhHFtZPzJBprkbyfAh5abeIdEChknmZQyjr7BYj3ZjMu6cBJRNBbGJ+GYRuXJjoZS33t/7Brg/Qt2fp2r9Qw==" saltValue="a1iRAcGZq55C+v0Crk3bow==" spinCount="100000" sheet="1" objects="1" scenarios="1"/>
  <mergeCells count="7">
    <mergeCell ref="A1:G1"/>
    <mergeCell ref="A13:A14"/>
    <mergeCell ref="A3:A4"/>
    <mergeCell ref="A5:A6"/>
    <mergeCell ref="A7:A8"/>
    <mergeCell ref="A9:A10"/>
    <mergeCell ref="A11:A12"/>
  </mergeCells>
  <printOptions horizontalCentered="1" vertic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N11" sqref="N11"/>
    </sheetView>
  </sheetViews>
  <sheetFormatPr baseColWidth="10" defaultRowHeight="15" x14ac:dyDescent="0.25"/>
  <cols>
    <col min="1" max="5" width="12.7109375" customWidth="1"/>
  </cols>
  <sheetData>
    <row r="1" spans="1:7" ht="36" customHeight="1" x14ac:dyDescent="0.25">
      <c r="A1" s="116" t="s">
        <v>100</v>
      </c>
      <c r="B1" s="117"/>
      <c r="C1" s="117"/>
      <c r="D1" s="117"/>
      <c r="E1" s="117"/>
      <c r="F1" s="117"/>
      <c r="G1" s="117"/>
    </row>
    <row r="2" spans="1:7" ht="71.25" x14ac:dyDescent="0.25">
      <c r="A2" s="28" t="s">
        <v>15</v>
      </c>
      <c r="B2" s="28" t="s">
        <v>14</v>
      </c>
      <c r="C2" s="104" t="s">
        <v>23</v>
      </c>
      <c r="D2" s="104" t="s">
        <v>93</v>
      </c>
      <c r="E2" s="29" t="s">
        <v>16</v>
      </c>
      <c r="F2" s="103" t="s">
        <v>95</v>
      </c>
      <c r="G2" s="103" t="s">
        <v>96</v>
      </c>
    </row>
    <row r="3" spans="1:7" ht="21" customHeight="1" x14ac:dyDescent="0.25">
      <c r="A3" s="119">
        <v>2012</v>
      </c>
      <c r="B3" s="7" t="s">
        <v>21</v>
      </c>
      <c r="C3" s="8">
        <v>20</v>
      </c>
      <c r="D3" s="8">
        <v>20</v>
      </c>
      <c r="E3" s="8">
        <v>11</v>
      </c>
      <c r="F3" s="105">
        <f>E3/C3</f>
        <v>0.55000000000000004</v>
      </c>
      <c r="G3" s="105">
        <f>E3/D3</f>
        <v>0.55000000000000004</v>
      </c>
    </row>
    <row r="4" spans="1:7" ht="21" customHeight="1" x14ac:dyDescent="0.25">
      <c r="A4" s="119"/>
      <c r="B4" s="7" t="s">
        <v>22</v>
      </c>
      <c r="C4" s="8">
        <v>55</v>
      </c>
      <c r="D4" s="8">
        <v>54</v>
      </c>
      <c r="E4" s="8">
        <v>33</v>
      </c>
      <c r="F4" s="105">
        <f>E4/C4</f>
        <v>0.6</v>
      </c>
      <c r="G4" s="105">
        <f>E4/D4</f>
        <v>0.61111111111111116</v>
      </c>
    </row>
    <row r="5" spans="1:7" ht="21" customHeight="1" x14ac:dyDescent="0.25">
      <c r="A5" s="118">
        <v>2013</v>
      </c>
      <c r="B5" s="101" t="s">
        <v>21</v>
      </c>
      <c r="C5" s="102">
        <v>13</v>
      </c>
      <c r="D5" s="102">
        <v>12</v>
      </c>
      <c r="E5" s="102">
        <v>7</v>
      </c>
      <c r="F5" s="106">
        <f t="shared" ref="F5:F15" si="0">E5/C5</f>
        <v>0.53846153846153844</v>
      </c>
      <c r="G5" s="106">
        <f t="shared" ref="G5:G15" si="1">E5/D5</f>
        <v>0.58333333333333337</v>
      </c>
    </row>
    <row r="6" spans="1:7" ht="21" customHeight="1" x14ac:dyDescent="0.25">
      <c r="A6" s="118"/>
      <c r="B6" s="101" t="s">
        <v>22</v>
      </c>
      <c r="C6" s="102">
        <v>58</v>
      </c>
      <c r="D6" s="102">
        <v>48</v>
      </c>
      <c r="E6" s="102">
        <v>39</v>
      </c>
      <c r="F6" s="106">
        <f t="shared" si="0"/>
        <v>0.67241379310344829</v>
      </c>
      <c r="G6" s="106">
        <f t="shared" si="1"/>
        <v>0.8125</v>
      </c>
    </row>
    <row r="7" spans="1:7" ht="21" customHeight="1" x14ac:dyDescent="0.25">
      <c r="A7" s="119">
        <v>2014</v>
      </c>
      <c r="B7" s="7" t="s">
        <v>21</v>
      </c>
      <c r="C7" s="8">
        <v>5</v>
      </c>
      <c r="D7" s="8">
        <v>2</v>
      </c>
      <c r="E7" s="8">
        <v>2</v>
      </c>
      <c r="F7" s="105">
        <f t="shared" si="0"/>
        <v>0.4</v>
      </c>
      <c r="G7" s="105">
        <f t="shared" si="1"/>
        <v>1</v>
      </c>
    </row>
    <row r="8" spans="1:7" ht="21" customHeight="1" x14ac:dyDescent="0.25">
      <c r="A8" s="119"/>
      <c r="B8" s="7" t="s">
        <v>22</v>
      </c>
      <c r="C8" s="8">
        <v>34</v>
      </c>
      <c r="D8" s="8">
        <v>28</v>
      </c>
      <c r="E8" s="8">
        <v>27</v>
      </c>
      <c r="F8" s="105">
        <f t="shared" si="0"/>
        <v>0.79411764705882348</v>
      </c>
      <c r="G8" s="105">
        <f t="shared" si="1"/>
        <v>0.9642857142857143</v>
      </c>
    </row>
    <row r="9" spans="1:7" ht="21" customHeight="1" x14ac:dyDescent="0.25">
      <c r="A9" s="118">
        <v>2015</v>
      </c>
      <c r="B9" s="101" t="s">
        <v>21</v>
      </c>
      <c r="C9" s="102">
        <v>2</v>
      </c>
      <c r="D9" s="102">
        <v>1</v>
      </c>
      <c r="E9" s="102">
        <v>0</v>
      </c>
      <c r="F9" s="106">
        <f t="shared" si="0"/>
        <v>0</v>
      </c>
      <c r="G9" s="106">
        <f t="shared" si="1"/>
        <v>0</v>
      </c>
    </row>
    <row r="10" spans="1:7" ht="21" customHeight="1" x14ac:dyDescent="0.25">
      <c r="A10" s="118"/>
      <c r="B10" s="101" t="s">
        <v>22</v>
      </c>
      <c r="C10" s="102">
        <v>40</v>
      </c>
      <c r="D10" s="102">
        <v>35</v>
      </c>
      <c r="E10" s="102">
        <v>22</v>
      </c>
      <c r="F10" s="106">
        <f t="shared" si="0"/>
        <v>0.55000000000000004</v>
      </c>
      <c r="G10" s="106">
        <f t="shared" si="1"/>
        <v>0.62857142857142856</v>
      </c>
    </row>
    <row r="11" spans="1:7" ht="21" customHeight="1" x14ac:dyDescent="0.25">
      <c r="A11" s="119">
        <v>2016</v>
      </c>
      <c r="B11" s="7" t="s">
        <v>21</v>
      </c>
      <c r="C11" s="8">
        <v>17</v>
      </c>
      <c r="D11" s="8">
        <v>14</v>
      </c>
      <c r="E11" s="8">
        <v>9</v>
      </c>
      <c r="F11" s="105">
        <f t="shared" si="0"/>
        <v>0.52941176470588236</v>
      </c>
      <c r="G11" s="105">
        <f t="shared" si="1"/>
        <v>0.6428571428571429</v>
      </c>
    </row>
    <row r="12" spans="1:7" ht="21" customHeight="1" x14ac:dyDescent="0.25">
      <c r="A12" s="119"/>
      <c r="B12" s="7" t="s">
        <v>22</v>
      </c>
      <c r="C12" s="8">
        <v>34</v>
      </c>
      <c r="D12" s="8">
        <v>30</v>
      </c>
      <c r="E12" s="8">
        <v>22</v>
      </c>
      <c r="F12" s="105">
        <f t="shared" si="0"/>
        <v>0.6470588235294118</v>
      </c>
      <c r="G12" s="105">
        <f t="shared" si="1"/>
        <v>0.73333333333333328</v>
      </c>
    </row>
    <row r="13" spans="1:7" ht="21" customHeight="1" x14ac:dyDescent="0.25">
      <c r="A13" s="118">
        <v>2017</v>
      </c>
      <c r="B13" s="101" t="s">
        <v>21</v>
      </c>
      <c r="C13" s="102">
        <v>15</v>
      </c>
      <c r="D13" s="102">
        <v>13</v>
      </c>
      <c r="E13" s="102">
        <v>13</v>
      </c>
      <c r="F13" s="106">
        <f t="shared" si="0"/>
        <v>0.8666666666666667</v>
      </c>
      <c r="G13" s="106">
        <f t="shared" si="1"/>
        <v>1</v>
      </c>
    </row>
    <row r="14" spans="1:7" ht="21" customHeight="1" x14ac:dyDescent="0.25">
      <c r="A14" s="118"/>
      <c r="B14" s="101" t="s">
        <v>22</v>
      </c>
      <c r="C14" s="102">
        <v>37</v>
      </c>
      <c r="D14" s="102">
        <v>34</v>
      </c>
      <c r="E14" s="102">
        <v>30</v>
      </c>
      <c r="F14" s="106">
        <f t="shared" si="0"/>
        <v>0.81081081081081086</v>
      </c>
      <c r="G14" s="106">
        <f t="shared" si="1"/>
        <v>0.88235294117647056</v>
      </c>
    </row>
    <row r="15" spans="1:7" ht="21" customHeight="1" x14ac:dyDescent="0.25">
      <c r="A15" s="7">
        <v>2018</v>
      </c>
      <c r="B15" s="7" t="s">
        <v>21</v>
      </c>
      <c r="C15" s="8">
        <v>10</v>
      </c>
      <c r="D15" s="8">
        <v>7</v>
      </c>
      <c r="E15" s="8">
        <v>5</v>
      </c>
      <c r="F15" s="105">
        <f t="shared" si="0"/>
        <v>0.5</v>
      </c>
      <c r="G15" s="105">
        <f t="shared" si="1"/>
        <v>0.7142857142857143</v>
      </c>
    </row>
  </sheetData>
  <sheetProtection algorithmName="SHA-512" hashValue="a450IIGF6V7blVIAf+nsYLnwoYccjWIGtPwdPNrcqvppCTLzQ5Ikhk9DT6gd1AHJDgvi0/HQ+BZvBf6PKpSVCg==" saltValue="fOY3838dTfuEbQyrLP1QOQ==" spinCount="100000" sheet="1" objects="1" scenarios="1"/>
  <mergeCells count="7">
    <mergeCell ref="A1:G1"/>
    <mergeCell ref="A13:A14"/>
    <mergeCell ref="A3:A4"/>
    <mergeCell ref="A5:A6"/>
    <mergeCell ref="A7:A8"/>
    <mergeCell ref="A9:A10"/>
    <mergeCell ref="A11:A12"/>
  </mergeCells>
  <printOptions horizontalCentered="1" vertic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06" zoomScaleNormal="106" workbookViewId="0">
      <selection activeCell="B16" sqref="B16:G16"/>
    </sheetView>
  </sheetViews>
  <sheetFormatPr baseColWidth="10" defaultRowHeight="15" x14ac:dyDescent="0.25"/>
  <cols>
    <col min="1" max="1" width="30" customWidth="1"/>
    <col min="2" max="8" width="7.5703125" customWidth="1"/>
  </cols>
  <sheetData>
    <row r="1" spans="1:8" ht="22.5" customHeight="1" x14ac:dyDescent="0.25">
      <c r="A1" s="116" t="s">
        <v>163</v>
      </c>
      <c r="B1" s="117"/>
      <c r="C1" s="117"/>
      <c r="D1" s="117"/>
      <c r="E1" s="117"/>
      <c r="F1" s="117"/>
      <c r="G1" s="117"/>
      <c r="H1" s="117"/>
    </row>
    <row r="2" spans="1:8" ht="29.25" customHeight="1" x14ac:dyDescent="0.25">
      <c r="A2" s="45" t="s">
        <v>162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9</v>
      </c>
    </row>
    <row r="3" spans="1:8" ht="21" customHeight="1" x14ac:dyDescent="0.25">
      <c r="A3" s="53" t="s">
        <v>85</v>
      </c>
      <c r="B3" s="54">
        <v>333</v>
      </c>
      <c r="C3" s="55">
        <v>266</v>
      </c>
      <c r="D3" s="97"/>
      <c r="E3" s="97"/>
      <c r="F3" s="97"/>
      <c r="G3" s="97"/>
      <c r="H3" s="56">
        <v>599</v>
      </c>
    </row>
    <row r="4" spans="1:8" ht="24" x14ac:dyDescent="0.25">
      <c r="A4" s="53" t="s">
        <v>106</v>
      </c>
      <c r="B4" s="54">
        <v>644</v>
      </c>
      <c r="C4" s="97"/>
      <c r="D4" s="97"/>
      <c r="E4" s="97"/>
      <c r="F4" s="97"/>
      <c r="G4" s="97"/>
      <c r="H4" s="56">
        <v>644</v>
      </c>
    </row>
    <row r="5" spans="1:8" ht="24" x14ac:dyDescent="0.25">
      <c r="A5" s="53" t="s">
        <v>101</v>
      </c>
      <c r="B5" s="98"/>
      <c r="C5" s="55">
        <v>324</v>
      </c>
      <c r="D5" s="97"/>
      <c r="E5" s="97"/>
      <c r="F5" s="97"/>
      <c r="G5" s="97"/>
      <c r="H5" s="56">
        <v>324</v>
      </c>
    </row>
    <row r="6" spans="1:8" ht="21" customHeight="1" x14ac:dyDescent="0.25">
      <c r="A6" s="53" t="s">
        <v>102</v>
      </c>
      <c r="B6" s="54">
        <v>267</v>
      </c>
      <c r="C6" s="55">
        <v>303</v>
      </c>
      <c r="D6" s="55">
        <v>312</v>
      </c>
      <c r="E6" s="97"/>
      <c r="F6" s="97"/>
      <c r="G6" s="97"/>
      <c r="H6" s="56">
        <v>882</v>
      </c>
    </row>
    <row r="7" spans="1:8" ht="21" customHeight="1" x14ac:dyDescent="0.25">
      <c r="A7" s="53" t="s">
        <v>107</v>
      </c>
      <c r="B7" s="54">
        <v>148</v>
      </c>
      <c r="C7" s="97"/>
      <c r="D7" s="97"/>
      <c r="E7" s="97"/>
      <c r="F7" s="97"/>
      <c r="G7" s="97"/>
      <c r="H7" s="56">
        <v>148</v>
      </c>
    </row>
    <row r="8" spans="1:8" ht="21" customHeight="1" x14ac:dyDescent="0.25">
      <c r="A8" s="53" t="s">
        <v>108</v>
      </c>
      <c r="B8" s="54">
        <v>51</v>
      </c>
      <c r="C8" s="97"/>
      <c r="D8" s="97"/>
      <c r="E8" s="97"/>
      <c r="F8" s="97"/>
      <c r="G8" s="97"/>
      <c r="H8" s="56">
        <v>51</v>
      </c>
    </row>
    <row r="9" spans="1:8" ht="21" customHeight="1" x14ac:dyDescent="0.25">
      <c r="A9" s="53" t="s">
        <v>86</v>
      </c>
      <c r="B9" s="54">
        <v>470</v>
      </c>
      <c r="C9" s="97"/>
      <c r="D9" s="97"/>
      <c r="E9" s="97"/>
      <c r="F9" s="97"/>
      <c r="G9" s="97"/>
      <c r="H9" s="56">
        <v>470</v>
      </c>
    </row>
    <row r="10" spans="1:8" ht="21" customHeight="1" x14ac:dyDescent="0.25">
      <c r="A10" s="53" t="s">
        <v>103</v>
      </c>
      <c r="B10" s="98"/>
      <c r="C10" s="55">
        <v>346</v>
      </c>
      <c r="D10" s="55">
        <v>405</v>
      </c>
      <c r="E10" s="97"/>
      <c r="F10" s="97"/>
      <c r="G10" s="97"/>
      <c r="H10" s="56">
        <v>751</v>
      </c>
    </row>
    <row r="11" spans="1:8" ht="21" customHeight="1" x14ac:dyDescent="0.25">
      <c r="A11" s="53" t="s">
        <v>104</v>
      </c>
      <c r="B11" s="98"/>
      <c r="C11" s="97"/>
      <c r="D11" s="97"/>
      <c r="E11" s="55">
        <v>111</v>
      </c>
      <c r="F11" s="97"/>
      <c r="G11" s="97"/>
      <c r="H11" s="56">
        <v>111</v>
      </c>
    </row>
    <row r="12" spans="1:8" ht="21" customHeight="1" x14ac:dyDescent="0.25">
      <c r="A12" s="53" t="s">
        <v>110</v>
      </c>
      <c r="B12" s="98"/>
      <c r="C12" s="97"/>
      <c r="D12" s="97"/>
      <c r="E12" s="97"/>
      <c r="F12" s="55">
        <v>674</v>
      </c>
      <c r="G12" s="97"/>
      <c r="H12" s="56">
        <f>SUM(B12:G12)</f>
        <v>674</v>
      </c>
    </row>
    <row r="13" spans="1:8" ht="21" customHeight="1" x14ac:dyDescent="0.25">
      <c r="A13" s="53" t="s">
        <v>111</v>
      </c>
      <c r="B13" s="98"/>
      <c r="C13" s="97"/>
      <c r="D13" s="97"/>
      <c r="E13" s="97"/>
      <c r="F13" s="97"/>
      <c r="G13" s="55">
        <v>1070</v>
      </c>
      <c r="H13" s="56">
        <v>1070</v>
      </c>
    </row>
    <row r="14" spans="1:8" ht="24" x14ac:dyDescent="0.25">
      <c r="A14" s="53" t="s">
        <v>109</v>
      </c>
      <c r="B14" s="98"/>
      <c r="C14" s="97"/>
      <c r="D14" s="55">
        <v>159</v>
      </c>
      <c r="E14" s="97"/>
      <c r="F14" s="97"/>
      <c r="G14" s="97"/>
      <c r="H14" s="56">
        <v>159</v>
      </c>
    </row>
    <row r="15" spans="1:8" ht="21" customHeight="1" x14ac:dyDescent="0.25">
      <c r="A15" s="57" t="s">
        <v>89</v>
      </c>
      <c r="B15" s="98"/>
      <c r="C15" s="97"/>
      <c r="D15" s="55">
        <v>16</v>
      </c>
      <c r="E15" s="97"/>
      <c r="F15" s="97"/>
      <c r="G15" s="97"/>
      <c r="H15" s="56">
        <v>16</v>
      </c>
    </row>
    <row r="16" spans="1:8" ht="21" customHeight="1" x14ac:dyDescent="0.25">
      <c r="A16" s="59" t="s">
        <v>9</v>
      </c>
      <c r="B16" s="58">
        <f>SUM(B3:B15)</f>
        <v>1913</v>
      </c>
      <c r="C16" s="58">
        <f t="shared" ref="C16:G16" si="0">SUM(C3:C15)</f>
        <v>1239</v>
      </c>
      <c r="D16" s="58">
        <f t="shared" si="0"/>
        <v>892</v>
      </c>
      <c r="E16" s="58">
        <f t="shared" si="0"/>
        <v>111</v>
      </c>
      <c r="F16" s="58">
        <f t="shared" si="0"/>
        <v>674</v>
      </c>
      <c r="G16" s="58">
        <f t="shared" si="0"/>
        <v>1070</v>
      </c>
      <c r="H16" s="58">
        <f>SUM(H3:H15)</f>
        <v>5899</v>
      </c>
    </row>
  </sheetData>
  <sheetProtection algorithmName="SHA-512" hashValue="PmCjRjN/GQRjvvUCabOLCQS3kHlcNFO96Rf4AreCPMZpQBMAQlJ4jcXnPtVu+6J7sZzeI7mZpTtXvm6gfh5BZA==" saltValue="PSfFwIsFK41MlVo19K0a9w==" spinCount="100000" sheet="1" objects="1" scenarios="1"/>
  <mergeCells count="1">
    <mergeCell ref="A1:H1"/>
  </mergeCells>
  <printOptions horizontalCentered="1" vertic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zoomScale="112" zoomScaleNormal="112" workbookViewId="0">
      <selection activeCell="J29" sqref="J29:J30"/>
    </sheetView>
  </sheetViews>
  <sheetFormatPr baseColWidth="10" defaultRowHeight="15" x14ac:dyDescent="0.25"/>
  <cols>
    <col min="1" max="1" width="34.28515625" customWidth="1"/>
    <col min="2" max="3" width="7.42578125" customWidth="1"/>
    <col min="4" max="4" width="6.85546875" customWidth="1"/>
    <col min="5" max="5" width="8.28515625" customWidth="1"/>
    <col min="6" max="8" width="7.42578125" customWidth="1"/>
    <col min="10" max="10" width="50.140625" customWidth="1"/>
  </cols>
  <sheetData>
    <row r="1" spans="1:8" ht="36" customHeight="1" x14ac:dyDescent="0.25">
      <c r="A1" s="120" t="s">
        <v>164</v>
      </c>
      <c r="B1" s="121"/>
      <c r="C1" s="121"/>
      <c r="D1" s="121"/>
      <c r="E1" s="121"/>
      <c r="F1" s="121"/>
      <c r="G1" s="121"/>
      <c r="H1" s="122"/>
    </row>
    <row r="2" spans="1:8" ht="25.5" x14ac:dyDescent="0.25">
      <c r="A2" s="22" t="s">
        <v>177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184</v>
      </c>
    </row>
    <row r="3" spans="1:8" ht="24.95" customHeight="1" x14ac:dyDescent="0.25">
      <c r="A3" s="46" t="s">
        <v>109</v>
      </c>
      <c r="B3" s="41"/>
      <c r="C3" s="35"/>
      <c r="D3" s="31">
        <v>127</v>
      </c>
      <c r="E3" s="35"/>
      <c r="F3" s="35"/>
      <c r="G3" s="35"/>
      <c r="H3" s="25">
        <f t="shared" ref="H3:H14" si="0">SUM(B3:G3)</f>
        <v>127</v>
      </c>
    </row>
    <row r="4" spans="1:8" ht="21" customHeight="1" x14ac:dyDescent="0.25">
      <c r="A4" s="46" t="s">
        <v>85</v>
      </c>
      <c r="B4" s="40">
        <v>249</v>
      </c>
      <c r="C4" s="31">
        <v>233</v>
      </c>
      <c r="D4" s="35"/>
      <c r="E4" s="35"/>
      <c r="F4" s="35"/>
      <c r="G4" s="35"/>
      <c r="H4" s="25">
        <f t="shared" si="0"/>
        <v>482</v>
      </c>
    </row>
    <row r="5" spans="1:8" ht="24.95" customHeight="1" x14ac:dyDescent="0.25">
      <c r="A5" s="46" t="s">
        <v>106</v>
      </c>
      <c r="B5" s="40">
        <v>457</v>
      </c>
      <c r="C5" s="35"/>
      <c r="D5" s="35"/>
      <c r="E5" s="35"/>
      <c r="F5" s="35"/>
      <c r="G5" s="35"/>
      <c r="H5" s="25">
        <f t="shared" si="0"/>
        <v>457</v>
      </c>
    </row>
    <row r="6" spans="1:8" ht="24.95" customHeight="1" x14ac:dyDescent="0.25">
      <c r="A6" s="46" t="s">
        <v>101</v>
      </c>
      <c r="B6" s="41"/>
      <c r="C6" s="31">
        <v>164</v>
      </c>
      <c r="D6" s="35"/>
      <c r="E6" s="35"/>
      <c r="F6" s="35"/>
      <c r="G6" s="35"/>
      <c r="H6" s="25">
        <f t="shared" si="0"/>
        <v>164</v>
      </c>
    </row>
    <row r="7" spans="1:8" ht="21" customHeight="1" x14ac:dyDescent="0.25">
      <c r="A7" s="46" t="s">
        <v>102</v>
      </c>
      <c r="B7" s="40">
        <v>170</v>
      </c>
      <c r="C7" s="31">
        <v>213</v>
      </c>
      <c r="D7" s="31">
        <v>159</v>
      </c>
      <c r="E7" s="35"/>
      <c r="F7" s="35"/>
      <c r="G7" s="35"/>
      <c r="H7" s="25">
        <f t="shared" si="0"/>
        <v>542</v>
      </c>
    </row>
    <row r="8" spans="1:8" ht="21" customHeight="1" x14ac:dyDescent="0.25">
      <c r="A8" s="46" t="s">
        <v>107</v>
      </c>
      <c r="B8" s="42">
        <v>143</v>
      </c>
      <c r="C8" s="35"/>
      <c r="D8" s="35"/>
      <c r="E8" s="35"/>
      <c r="F8" s="35"/>
      <c r="G8" s="35"/>
      <c r="H8" s="25">
        <f t="shared" si="0"/>
        <v>143</v>
      </c>
    </row>
    <row r="9" spans="1:8" ht="21" customHeight="1" x14ac:dyDescent="0.25">
      <c r="A9" s="46" t="s">
        <v>108</v>
      </c>
      <c r="B9" s="42">
        <v>43</v>
      </c>
      <c r="C9" s="35"/>
      <c r="D9" s="35"/>
      <c r="E9" s="35"/>
      <c r="F9" s="35"/>
      <c r="G9" s="35"/>
      <c r="H9" s="25">
        <f t="shared" si="0"/>
        <v>43</v>
      </c>
    </row>
    <row r="10" spans="1:8" ht="21" customHeight="1" x14ac:dyDescent="0.25">
      <c r="A10" s="46" t="s">
        <v>86</v>
      </c>
      <c r="B10" s="42">
        <v>358</v>
      </c>
      <c r="C10" s="35"/>
      <c r="D10" s="35"/>
      <c r="E10" s="35"/>
      <c r="F10" s="35"/>
      <c r="G10" s="35"/>
      <c r="H10" s="25">
        <f t="shared" si="0"/>
        <v>358</v>
      </c>
    </row>
    <row r="11" spans="1:8" ht="21" customHeight="1" x14ac:dyDescent="0.25">
      <c r="A11" s="46" t="s">
        <v>103</v>
      </c>
      <c r="B11" s="41"/>
      <c r="C11" s="31">
        <v>289</v>
      </c>
      <c r="D11" s="31">
        <v>321</v>
      </c>
      <c r="E11" s="35"/>
      <c r="F11" s="35"/>
      <c r="G11" s="35"/>
      <c r="H11" s="25">
        <f t="shared" si="0"/>
        <v>610</v>
      </c>
    </row>
    <row r="12" spans="1:8" ht="21" customHeight="1" x14ac:dyDescent="0.25">
      <c r="A12" s="46" t="s">
        <v>104</v>
      </c>
      <c r="B12" s="41"/>
      <c r="C12" s="35"/>
      <c r="D12" s="35"/>
      <c r="E12" s="31">
        <v>74</v>
      </c>
      <c r="F12" s="35"/>
      <c r="G12" s="35"/>
      <c r="H12" s="25">
        <f t="shared" si="0"/>
        <v>74</v>
      </c>
    </row>
    <row r="13" spans="1:8" ht="21" customHeight="1" x14ac:dyDescent="0.25">
      <c r="A13" s="46" t="s">
        <v>110</v>
      </c>
      <c r="B13" s="41"/>
      <c r="C13" s="35"/>
      <c r="D13" s="35"/>
      <c r="E13" s="35"/>
      <c r="F13" s="31">
        <v>590</v>
      </c>
      <c r="G13" s="35"/>
      <c r="H13" s="25">
        <f t="shared" si="0"/>
        <v>590</v>
      </c>
    </row>
    <row r="14" spans="1:8" ht="21" customHeight="1" x14ac:dyDescent="0.25">
      <c r="A14" s="46" t="s">
        <v>111</v>
      </c>
      <c r="B14" s="41"/>
      <c r="C14" s="35"/>
      <c r="D14" s="35"/>
      <c r="E14" s="35"/>
      <c r="F14" s="35"/>
      <c r="G14" s="31">
        <v>893</v>
      </c>
      <c r="H14" s="25">
        <f t="shared" si="0"/>
        <v>893</v>
      </c>
    </row>
    <row r="15" spans="1:8" ht="21" customHeight="1" x14ac:dyDescent="0.25">
      <c r="A15" s="43" t="s">
        <v>9</v>
      </c>
      <c r="B15" s="109">
        <f>SUM(B3:B14)</f>
        <v>1420</v>
      </c>
      <c r="C15" s="109">
        <f t="shared" ref="C15" si="1">SUM(C3:C14)</f>
        <v>899</v>
      </c>
      <c r="D15" s="109">
        <f t="shared" ref="D15" si="2">SUM(D3:D14)</f>
        <v>607</v>
      </c>
      <c r="E15" s="109">
        <f t="shared" ref="E15" si="3">SUM(E3:E14)</f>
        <v>74</v>
      </c>
      <c r="F15" s="109">
        <f t="shared" ref="F15" si="4">SUM(F3:F14)</f>
        <v>590</v>
      </c>
      <c r="G15" s="109">
        <f t="shared" ref="G15" si="5">SUM(G3:G14)</f>
        <v>893</v>
      </c>
      <c r="H15" s="109">
        <f t="shared" ref="H15" si="6">SUM(H3:H14)</f>
        <v>4483</v>
      </c>
    </row>
    <row r="16" spans="1:8" x14ac:dyDescent="0.25">
      <c r="B16" s="5"/>
      <c r="C16" s="5"/>
      <c r="D16" s="5"/>
      <c r="E16" s="5"/>
      <c r="F16" s="5"/>
      <c r="G16" s="5"/>
    </row>
    <row r="17" ht="20.25" customHeight="1" x14ac:dyDescent="0.25"/>
    <row r="18" ht="12" customHeight="1" x14ac:dyDescent="0.25"/>
    <row r="26" ht="20.25" customHeight="1" x14ac:dyDescent="0.25"/>
    <row r="27" ht="20.25" customHeight="1" x14ac:dyDescent="0.25"/>
    <row r="36" spans="10:11" ht="36" customHeight="1" x14ac:dyDescent="0.25"/>
    <row r="38" spans="10:11" ht="24.95" customHeight="1" x14ac:dyDescent="0.25"/>
    <row r="39" spans="10:11" ht="21" customHeight="1" thickBot="1" x14ac:dyDescent="0.3"/>
    <row r="40" spans="10:11" ht="24.95" customHeight="1" thickBot="1" x14ac:dyDescent="0.3">
      <c r="J40" s="36"/>
      <c r="K40" s="33" t="s">
        <v>185</v>
      </c>
    </row>
    <row r="41" spans="10:11" ht="24.95" customHeight="1" x14ac:dyDescent="0.25"/>
    <row r="42" spans="10:11" ht="21" customHeight="1" x14ac:dyDescent="0.25"/>
    <row r="43" spans="10:11" ht="21" customHeight="1" x14ac:dyDescent="0.25"/>
    <row r="44" spans="10:11" ht="21" customHeight="1" x14ac:dyDescent="0.25"/>
    <row r="45" spans="10:11" ht="21" customHeight="1" x14ac:dyDescent="0.25"/>
    <row r="46" spans="10:11" ht="21" customHeight="1" x14ac:dyDescent="0.25"/>
    <row r="47" spans="10:11" ht="21" customHeight="1" x14ac:dyDescent="0.25"/>
    <row r="48" spans="10:11" ht="21" customHeight="1" x14ac:dyDescent="0.25"/>
    <row r="49" ht="21" customHeight="1" x14ac:dyDescent="0.25"/>
    <row r="50" ht="21" customHeight="1" x14ac:dyDescent="0.25"/>
    <row r="55" ht="20.25" customHeight="1" x14ac:dyDescent="0.25"/>
    <row r="56" ht="12" customHeight="1" x14ac:dyDescent="0.25"/>
  </sheetData>
  <sheetProtection algorithmName="SHA-512" hashValue="Fn/dOufIph+wQ24WJd2QxkhrBYPbW/F6WZ0ofDwuO8Tg3AmIz5cYdPrKJVxbjb7OdOxrMDe3mHz618A0gfh/+w==" saltValue="WYRrcXezUEKGxWh8ARUODQ==" spinCount="100000" sheet="1" objects="1" scenarios="1"/>
  <sortState ref="A29:H40">
    <sortCondition ref="A29"/>
  </sortState>
  <mergeCells count="1">
    <mergeCell ref="A1:H1"/>
  </mergeCells>
  <printOptions horizontalCentered="1" vertic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B7" sqref="B7:D7"/>
    </sheetView>
  </sheetViews>
  <sheetFormatPr baseColWidth="10" defaultRowHeight="15" x14ac:dyDescent="0.25"/>
  <cols>
    <col min="1" max="1" width="33.140625" style="5" customWidth="1"/>
    <col min="2" max="2" width="9.28515625" style="1" customWidth="1"/>
    <col min="3" max="4" width="7.5703125" style="5" customWidth="1"/>
    <col min="5" max="5" width="8.85546875" style="5" customWidth="1"/>
    <col min="6" max="6" width="8.7109375" style="5" customWidth="1"/>
    <col min="7" max="8" width="7.5703125" style="5" customWidth="1"/>
    <col min="9" max="16384" width="11.42578125" style="5"/>
  </cols>
  <sheetData>
    <row r="1" spans="1:8" ht="36" customHeight="1" x14ac:dyDescent="0.25">
      <c r="A1" s="120" t="s">
        <v>165</v>
      </c>
      <c r="B1" s="121"/>
      <c r="C1" s="121"/>
      <c r="D1" s="121"/>
      <c r="E1" s="121"/>
      <c r="F1" s="121"/>
      <c r="G1" s="121"/>
      <c r="H1" s="122"/>
    </row>
    <row r="2" spans="1:8" ht="27.75" customHeight="1" x14ac:dyDescent="0.25">
      <c r="A2" s="22" t="s">
        <v>186</v>
      </c>
      <c r="B2" s="22" t="s">
        <v>105</v>
      </c>
      <c r="C2" s="22" t="s">
        <v>178</v>
      </c>
      <c r="D2" s="22" t="s">
        <v>0</v>
      </c>
      <c r="E2" s="22" t="s">
        <v>10</v>
      </c>
      <c r="F2" s="22" t="s">
        <v>183</v>
      </c>
      <c r="G2" s="22" t="s">
        <v>1</v>
      </c>
      <c r="H2" s="22" t="s">
        <v>211</v>
      </c>
    </row>
    <row r="3" spans="1:8" ht="25.5" x14ac:dyDescent="0.25">
      <c r="A3" s="46" t="s">
        <v>109</v>
      </c>
      <c r="B3" s="41"/>
      <c r="C3" s="35"/>
      <c r="D3" s="31">
        <v>32</v>
      </c>
      <c r="E3" s="35"/>
      <c r="F3" s="35"/>
      <c r="G3" s="35"/>
      <c r="H3" s="25">
        <f t="shared" ref="H3:H14" si="0">SUM(B3:G3)</f>
        <v>32</v>
      </c>
    </row>
    <row r="4" spans="1:8" ht="21" customHeight="1" x14ac:dyDescent="0.25">
      <c r="A4" s="107" t="s">
        <v>85</v>
      </c>
      <c r="B4" s="40">
        <v>34</v>
      </c>
      <c r="C4" s="31">
        <v>28</v>
      </c>
      <c r="D4" s="35"/>
      <c r="E4" s="35"/>
      <c r="F4" s="35"/>
      <c r="G4" s="35"/>
      <c r="H4" s="25">
        <f t="shared" si="0"/>
        <v>62</v>
      </c>
    </row>
    <row r="5" spans="1:8" ht="25.5" x14ac:dyDescent="0.25">
      <c r="A5" s="46" t="s">
        <v>106</v>
      </c>
      <c r="B5" s="40">
        <v>119</v>
      </c>
      <c r="C5" s="35"/>
      <c r="D5" s="35"/>
      <c r="E5" s="35"/>
      <c r="F5" s="35"/>
      <c r="G5" s="35"/>
      <c r="H5" s="25">
        <f t="shared" si="0"/>
        <v>119</v>
      </c>
    </row>
    <row r="6" spans="1:8" ht="25.5" x14ac:dyDescent="0.25">
      <c r="A6" s="46" t="s">
        <v>101</v>
      </c>
      <c r="B6" s="41"/>
      <c r="C6" s="31">
        <v>120</v>
      </c>
      <c r="D6" s="35"/>
      <c r="E6" s="35"/>
      <c r="F6" s="35"/>
      <c r="G6" s="35"/>
      <c r="H6" s="25">
        <f t="shared" si="0"/>
        <v>120</v>
      </c>
    </row>
    <row r="7" spans="1:8" ht="21" customHeight="1" x14ac:dyDescent="0.25">
      <c r="A7" s="107" t="s">
        <v>102</v>
      </c>
      <c r="B7" s="40">
        <v>77</v>
      </c>
      <c r="C7" s="31">
        <v>77</v>
      </c>
      <c r="D7" s="31">
        <v>102</v>
      </c>
      <c r="E7" s="35"/>
      <c r="F7" s="35"/>
      <c r="G7" s="35"/>
      <c r="H7" s="25">
        <f t="shared" si="0"/>
        <v>256</v>
      </c>
    </row>
    <row r="8" spans="1:8" ht="21" customHeight="1" x14ac:dyDescent="0.25">
      <c r="A8" s="107" t="s">
        <v>107</v>
      </c>
      <c r="B8" s="35"/>
      <c r="C8" s="35"/>
      <c r="D8" s="35"/>
      <c r="E8" s="35"/>
      <c r="F8" s="35"/>
      <c r="G8" s="35"/>
      <c r="H8" s="25">
        <f t="shared" si="0"/>
        <v>0</v>
      </c>
    </row>
    <row r="9" spans="1:8" ht="21" customHeight="1" x14ac:dyDescent="0.25">
      <c r="A9" s="107" t="s">
        <v>108</v>
      </c>
      <c r="B9" s="35"/>
      <c r="C9" s="35"/>
      <c r="D9" s="35"/>
      <c r="E9" s="35"/>
      <c r="F9" s="35"/>
      <c r="G9" s="35"/>
      <c r="H9" s="25">
        <f t="shared" si="0"/>
        <v>0</v>
      </c>
    </row>
    <row r="10" spans="1:8" ht="21" customHeight="1" x14ac:dyDescent="0.25">
      <c r="A10" s="107" t="s">
        <v>86</v>
      </c>
      <c r="B10" s="42">
        <v>55</v>
      </c>
      <c r="C10" s="35"/>
      <c r="D10" s="35"/>
      <c r="E10" s="35"/>
      <c r="F10" s="35"/>
      <c r="G10" s="35"/>
      <c r="H10" s="25">
        <f t="shared" si="0"/>
        <v>55</v>
      </c>
    </row>
    <row r="11" spans="1:8" ht="21" customHeight="1" x14ac:dyDescent="0.25">
      <c r="A11" s="107" t="s">
        <v>103</v>
      </c>
      <c r="B11" s="41"/>
      <c r="C11" s="31">
        <v>31</v>
      </c>
      <c r="D11" s="31">
        <v>76</v>
      </c>
      <c r="E11" s="35"/>
      <c r="F11" s="35"/>
      <c r="G11" s="35"/>
      <c r="H11" s="25">
        <f t="shared" si="0"/>
        <v>107</v>
      </c>
    </row>
    <row r="12" spans="1:8" ht="21" customHeight="1" x14ac:dyDescent="0.25">
      <c r="A12" s="107" t="s">
        <v>104</v>
      </c>
      <c r="B12" s="41"/>
      <c r="C12" s="35"/>
      <c r="D12" s="35"/>
      <c r="E12" s="31">
        <v>37</v>
      </c>
      <c r="F12" s="35"/>
      <c r="G12" s="35"/>
      <c r="H12" s="25">
        <f t="shared" si="0"/>
        <v>37</v>
      </c>
    </row>
    <row r="13" spans="1:8" ht="21" customHeight="1" x14ac:dyDescent="0.25">
      <c r="A13" s="107" t="s">
        <v>110</v>
      </c>
      <c r="B13" s="41"/>
      <c r="C13" s="35"/>
      <c r="D13" s="35"/>
      <c r="E13" s="35"/>
      <c r="F13" s="31">
        <v>59</v>
      </c>
      <c r="G13" s="35"/>
      <c r="H13" s="25">
        <f t="shared" si="0"/>
        <v>59</v>
      </c>
    </row>
    <row r="14" spans="1:8" ht="21" customHeight="1" x14ac:dyDescent="0.25">
      <c r="A14" s="108" t="s">
        <v>111</v>
      </c>
      <c r="B14" s="41"/>
      <c r="C14" s="35"/>
      <c r="D14" s="35"/>
      <c r="E14" s="35"/>
      <c r="F14" s="35"/>
      <c r="G14" s="31">
        <v>101</v>
      </c>
      <c r="H14" s="25">
        <f t="shared" si="0"/>
        <v>101</v>
      </c>
    </row>
    <row r="15" spans="1:8" ht="21" customHeight="1" x14ac:dyDescent="0.25">
      <c r="A15" s="30" t="s">
        <v>9</v>
      </c>
      <c r="B15" s="109">
        <f>SUM(B3:B14)</f>
        <v>285</v>
      </c>
      <c r="C15" s="109">
        <f t="shared" ref="C15:H15" si="1">SUM(C3:C14)</f>
        <v>256</v>
      </c>
      <c r="D15" s="109">
        <f t="shared" si="1"/>
        <v>210</v>
      </c>
      <c r="E15" s="109">
        <f>SUM(E3:E14)</f>
        <v>37</v>
      </c>
      <c r="F15" s="109">
        <f t="shared" si="1"/>
        <v>59</v>
      </c>
      <c r="G15" s="109">
        <f t="shared" si="1"/>
        <v>101</v>
      </c>
      <c r="H15" s="109">
        <f t="shared" si="1"/>
        <v>948</v>
      </c>
    </row>
    <row r="16" spans="1:8" ht="24.95" customHeight="1" x14ac:dyDescent="0.25">
      <c r="B16" s="5"/>
    </row>
    <row r="17" spans="2:2" ht="21" customHeight="1" x14ac:dyDescent="0.25"/>
    <row r="18" spans="2:2" ht="21" customHeight="1" x14ac:dyDescent="0.25"/>
    <row r="19" spans="2:2" ht="21" customHeight="1" x14ac:dyDescent="0.25"/>
    <row r="20" spans="2:2" ht="21" customHeight="1" x14ac:dyDescent="0.25"/>
    <row r="21" spans="2:2" ht="21" customHeight="1" x14ac:dyDescent="0.25"/>
    <row r="22" spans="2:2" ht="21" customHeight="1" x14ac:dyDescent="0.25"/>
    <row r="23" spans="2:2" ht="21" customHeight="1" x14ac:dyDescent="0.25"/>
    <row r="24" spans="2:2" ht="21" customHeight="1" x14ac:dyDescent="0.25"/>
    <row r="25" spans="2:2" ht="21" customHeight="1" x14ac:dyDescent="0.25"/>
    <row r="26" spans="2:2" x14ac:dyDescent="0.25">
      <c r="B26" s="5"/>
    </row>
    <row r="29" spans="2:2" ht="24.95" customHeight="1" x14ac:dyDescent="0.25"/>
    <row r="30" spans="2:2" ht="21" customHeight="1" x14ac:dyDescent="0.25"/>
    <row r="31" spans="2:2" ht="24.95" customHeight="1" x14ac:dyDescent="0.25"/>
    <row r="32" spans="2:2" ht="24.95" customHeight="1" x14ac:dyDescent="0.25"/>
    <row r="33" ht="21" customHeight="1" x14ac:dyDescent="0.25"/>
    <row r="34" ht="21" customHeight="1" x14ac:dyDescent="0.25"/>
    <row r="35" ht="21" customHeight="1" x14ac:dyDescent="0.25"/>
    <row r="36" ht="21" customHeight="1" x14ac:dyDescent="0.25"/>
    <row r="37" ht="21" customHeight="1" x14ac:dyDescent="0.25"/>
    <row r="38" ht="21" customHeight="1" x14ac:dyDescent="0.25"/>
    <row r="39" ht="21" customHeight="1" x14ac:dyDescent="0.25"/>
    <row r="40" ht="21" customHeight="1" x14ac:dyDescent="0.25"/>
    <row r="41" ht="21" customHeight="1" x14ac:dyDescent="0.25"/>
  </sheetData>
  <sheetProtection algorithmName="SHA-512" hashValue="EXDYr3QxPAsBPhJepTNOWB5kigZuW22tNoHCqZLlOvtozQzSWxmzIbxF453LW9Ve0ulZ4phsmc68o0kqb4ZsAw==" saltValue="gJOx3gKTugT63SUI3SnpZA==" spinCount="100000" sheet="1" objects="1" scenarios="1"/>
  <mergeCells count="1">
    <mergeCell ref="A1:H1"/>
  </mergeCells>
  <printOptions horizontalCentered="1"/>
  <pageMargins left="0.75196850393700787" right="0.75196850393700787" top="1" bottom="0.94488188976377951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O14" sqref="O14"/>
    </sheetView>
  </sheetViews>
  <sheetFormatPr baseColWidth="10" defaultRowHeight="15" x14ac:dyDescent="0.25"/>
  <cols>
    <col min="1" max="1" width="42.7109375" style="2" customWidth="1"/>
    <col min="2" max="7" width="8.85546875" customWidth="1"/>
    <col min="9" max="9" width="11.5703125" customWidth="1"/>
  </cols>
  <sheetData>
    <row r="1" spans="1:7" ht="36" customHeight="1" x14ac:dyDescent="0.25">
      <c r="A1" s="120" t="s">
        <v>166</v>
      </c>
      <c r="B1" s="121"/>
      <c r="C1" s="121"/>
      <c r="D1" s="121"/>
      <c r="E1" s="121"/>
      <c r="F1" s="121"/>
      <c r="G1" s="122"/>
    </row>
    <row r="2" spans="1:7" ht="25.5" x14ac:dyDescent="0.25">
      <c r="A2" s="22" t="s">
        <v>186</v>
      </c>
      <c r="B2" s="22" t="s">
        <v>105</v>
      </c>
      <c r="C2" s="22" t="s">
        <v>178</v>
      </c>
      <c r="D2" s="22" t="s">
        <v>0</v>
      </c>
      <c r="E2" s="22" t="s">
        <v>183</v>
      </c>
      <c r="F2" s="22" t="s">
        <v>1</v>
      </c>
      <c r="G2" s="22" t="s">
        <v>184</v>
      </c>
    </row>
    <row r="3" spans="1:7" ht="21" customHeight="1" x14ac:dyDescent="0.25">
      <c r="A3" s="50" t="s">
        <v>85</v>
      </c>
      <c r="B3" s="31">
        <v>50</v>
      </c>
      <c r="C3" s="31">
        <v>2</v>
      </c>
      <c r="D3" s="35"/>
      <c r="E3" s="35"/>
      <c r="F3" s="35"/>
      <c r="G3" s="25">
        <f t="shared" ref="G3:G11" si="0">SUM(B3:F3)</f>
        <v>52</v>
      </c>
    </row>
    <row r="4" spans="1:7" ht="24.95" customHeight="1" x14ac:dyDescent="0.25">
      <c r="A4" s="51" t="s">
        <v>192</v>
      </c>
      <c r="B4" s="31">
        <v>68</v>
      </c>
      <c r="C4" s="31">
        <v>40</v>
      </c>
      <c r="D4" s="35"/>
      <c r="E4" s="35"/>
      <c r="F4" s="35"/>
      <c r="G4" s="25">
        <f>SUM(B4:F4)</f>
        <v>108</v>
      </c>
    </row>
    <row r="5" spans="1:7" ht="24.95" customHeight="1" x14ac:dyDescent="0.25">
      <c r="A5" s="51" t="s">
        <v>102</v>
      </c>
      <c r="B5" s="31">
        <v>20</v>
      </c>
      <c r="C5" s="31">
        <v>13</v>
      </c>
      <c r="D5" s="31">
        <v>51</v>
      </c>
      <c r="E5" s="35"/>
      <c r="F5" s="35"/>
      <c r="G5" s="25">
        <f t="shared" si="0"/>
        <v>84</v>
      </c>
    </row>
    <row r="6" spans="1:7" ht="21" customHeight="1" x14ac:dyDescent="0.25">
      <c r="A6" s="50" t="s">
        <v>107</v>
      </c>
      <c r="B6" s="32">
        <v>5</v>
      </c>
      <c r="C6" s="35"/>
      <c r="D6" s="35"/>
      <c r="E6" s="35"/>
      <c r="F6" s="35"/>
      <c r="G6" s="25">
        <f t="shared" si="0"/>
        <v>5</v>
      </c>
    </row>
    <row r="7" spans="1:7" ht="21" customHeight="1" x14ac:dyDescent="0.25">
      <c r="A7" s="50" t="s">
        <v>108</v>
      </c>
      <c r="B7" s="32">
        <v>7</v>
      </c>
      <c r="C7" s="35"/>
      <c r="D7" s="35"/>
      <c r="E7" s="35"/>
      <c r="F7" s="35"/>
      <c r="G7" s="25">
        <f t="shared" si="0"/>
        <v>7</v>
      </c>
    </row>
    <row r="8" spans="1:7" ht="21" customHeight="1" x14ac:dyDescent="0.25">
      <c r="A8" s="50" t="s">
        <v>191</v>
      </c>
      <c r="B8" s="32">
        <v>57</v>
      </c>
      <c r="C8" s="31">
        <v>26</v>
      </c>
      <c r="D8" s="31">
        <v>8</v>
      </c>
      <c r="E8" s="35"/>
      <c r="F8" s="35"/>
      <c r="G8" s="25">
        <f>SUM(B8:F8)</f>
        <v>91</v>
      </c>
    </row>
    <row r="9" spans="1:7" ht="21" customHeight="1" x14ac:dyDescent="0.25">
      <c r="A9" s="50" t="s">
        <v>110</v>
      </c>
      <c r="B9" s="35"/>
      <c r="C9" s="35"/>
      <c r="D9" s="35"/>
      <c r="E9" s="31">
        <v>25</v>
      </c>
      <c r="F9" s="35"/>
      <c r="G9" s="25">
        <f>SUM(B9:F9)</f>
        <v>25</v>
      </c>
    </row>
    <row r="10" spans="1:7" ht="21" customHeight="1" x14ac:dyDescent="0.25">
      <c r="A10" s="50" t="s">
        <v>89</v>
      </c>
      <c r="B10" s="35"/>
      <c r="C10" s="35"/>
      <c r="D10" s="32">
        <v>16</v>
      </c>
      <c r="E10" s="35"/>
      <c r="F10" s="35"/>
      <c r="G10" s="25">
        <f t="shared" si="0"/>
        <v>16</v>
      </c>
    </row>
    <row r="11" spans="1:7" ht="21" customHeight="1" x14ac:dyDescent="0.25">
      <c r="A11" s="52" t="s">
        <v>111</v>
      </c>
      <c r="B11" s="35"/>
      <c r="C11" s="35"/>
      <c r="D11" s="35"/>
      <c r="E11" s="35"/>
      <c r="F11" s="31">
        <v>75</v>
      </c>
      <c r="G11" s="25">
        <f t="shared" si="0"/>
        <v>75</v>
      </c>
    </row>
    <row r="12" spans="1:7" ht="21" customHeight="1" x14ac:dyDescent="0.25">
      <c r="A12" s="34" t="s">
        <v>9</v>
      </c>
      <c r="B12" s="109">
        <f t="shared" ref="B12:G12" si="1">SUM(B3:B11)</f>
        <v>207</v>
      </c>
      <c r="C12" s="109">
        <f t="shared" si="1"/>
        <v>81</v>
      </c>
      <c r="D12" s="109">
        <f t="shared" si="1"/>
        <v>75</v>
      </c>
      <c r="E12" s="109">
        <f t="shared" si="1"/>
        <v>25</v>
      </c>
      <c r="F12" s="109">
        <f t="shared" si="1"/>
        <v>75</v>
      </c>
      <c r="G12" s="109">
        <f t="shared" si="1"/>
        <v>463</v>
      </c>
    </row>
    <row r="15" spans="1:7" ht="36" customHeight="1" x14ac:dyDescent="0.25"/>
  </sheetData>
  <sheetProtection algorithmName="SHA-512" hashValue="dv7hXVztj/qZP0afZ63W4WCY5tCCvgbaoslXeB49VBEhPhAohyH715H7MlKOGnLspm/+liyQosbN60HDvgQVOQ==" saltValue="hThzX7yCP7/d5PiJ9jB2WA==" spinCount="100000" sheet="1" objects="1" scenarios="1"/>
  <mergeCells count="1">
    <mergeCell ref="A1:G1"/>
  </mergeCells>
  <printOptions horizontalCentered="1"/>
  <pageMargins left="0.74803149606299213" right="0.74803149606299213" top="0.98425196850393704" bottom="0.9448818897637796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4.1.1Evolucion_hist ins_adm</vt:lpstr>
      <vt:lpstr>4.1.2 Pregrado_inc,adm</vt:lpstr>
      <vt:lpstr>4.1.3 Esp_inc,adm</vt:lpstr>
      <vt:lpstr>4.1.4 Maes_inc,adm</vt:lpstr>
      <vt:lpstr>4.1.5 Doc_insc,adm</vt:lpstr>
      <vt:lpstr>4.2.1 Neos_totales_div</vt:lpstr>
      <vt:lpstr>4.2.2 Neos_pre_div</vt:lpstr>
      <vt:lpstr>4.2.3 Neos_esp_div</vt:lpstr>
      <vt:lpstr>4.2.4 Neos_maes_div</vt:lpstr>
      <vt:lpstr>4.2.5 Neos_doc_div</vt:lpstr>
      <vt:lpstr>4.3.1 TotaIns_adm_pricur_sed</vt:lpstr>
      <vt:lpstr>4.3.2 Ins_adm_pricur_sedPre</vt:lpstr>
      <vt:lpstr>4.3.3 Ins_adm_pricur_sedEsp</vt:lpstr>
      <vt:lpstr>4.3.4 Ins_adm_pricur_sedMaes</vt:lpstr>
      <vt:lpstr>4.3.5 Ins_adm_pricur_sedDoc</vt:lpstr>
      <vt:lpstr>4.4.1 Total_Neo_Nivel</vt:lpstr>
      <vt:lpstr>4.4.2 Neos_Pregrado</vt:lpstr>
      <vt:lpstr>4.4.3 Neos_Esp</vt:lpstr>
      <vt:lpstr>4.4.4 Neos_Maes</vt:lpstr>
      <vt:lpstr>4.4.5 Neos_Doc</vt:lpstr>
      <vt:lpstr>5.1 Estidiantes</vt:lpstr>
      <vt:lpstr>5.2.1 Total x area de cono</vt:lpstr>
      <vt:lpstr>5.2.2 Matric_Pregra_area_conoci</vt:lpstr>
      <vt:lpstr>5.2.3 Matric_Espec_area_conoci</vt:lpstr>
      <vt:lpstr>5.2.4 Matric_Maes_area_conoci</vt:lpstr>
      <vt:lpstr>5.2.5 Matric_Doc_area_conoci</vt:lpstr>
      <vt:lpstr>5.3.1 Estudiantes x sexo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Berrio Rivero</dc:creator>
  <cp:lastModifiedBy>Daysi Carolina Herrera Cardenas</cp:lastModifiedBy>
  <cp:lastPrinted>2018-09-06T22:36:00Z</cp:lastPrinted>
  <dcterms:created xsi:type="dcterms:W3CDTF">2018-07-25T13:41:17Z</dcterms:created>
  <dcterms:modified xsi:type="dcterms:W3CDTF">2018-11-13T15:44:14Z</dcterms:modified>
</cp:coreProperties>
</file>