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bookViews>
    <workbookView xWindow="0" yWindow="0" windowWidth="13140" windowHeight="11490" firstSheet="1" activeTab="1"/>
  </bookViews>
  <sheets>
    <sheet name="Evolución del personal adm" sheetId="2" r:id="rId1"/>
    <sheet name="Nivel de formación" sheetId="4" r:id="rId2"/>
    <sheet name="Planta Admo x sexo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D19" i="4"/>
  <c r="C19" i="4"/>
  <c r="I20" i="4"/>
  <c r="I21" i="4"/>
  <c r="H10" i="4"/>
  <c r="G10" i="4"/>
  <c r="F10" i="4"/>
  <c r="E10" i="4"/>
  <c r="D10" i="4"/>
  <c r="C10" i="4"/>
  <c r="C5" i="3" l="1"/>
  <c r="C7" i="3" s="1"/>
  <c r="D5" i="3"/>
  <c r="D7" i="3" s="1"/>
  <c r="E5" i="3"/>
  <c r="E7" i="3" s="1"/>
  <c r="F5" i="3"/>
  <c r="F7" i="3" s="1"/>
  <c r="G5" i="3"/>
  <c r="G7" i="3" s="1"/>
  <c r="B5" i="3"/>
  <c r="B7" i="3" s="1"/>
  <c r="H4" i="3"/>
  <c r="H3" i="3"/>
  <c r="H5" i="3" s="1"/>
  <c r="H4" i="2"/>
  <c r="H5" i="2"/>
  <c r="H3" i="2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H36" i="4"/>
  <c r="G36" i="4"/>
  <c r="F36" i="4"/>
  <c r="E36" i="4"/>
  <c r="D36" i="4"/>
  <c r="C36" i="4"/>
  <c r="H22" i="4"/>
  <c r="G22" i="4"/>
  <c r="F22" i="4"/>
  <c r="E22" i="4"/>
  <c r="C22" i="4"/>
  <c r="I18" i="4"/>
  <c r="I17" i="4"/>
  <c r="I16" i="4"/>
  <c r="I15" i="4"/>
  <c r="I14" i="4"/>
  <c r="I13" i="4"/>
  <c r="I12" i="4"/>
  <c r="D11" i="4"/>
  <c r="E11" i="4"/>
  <c r="F11" i="4"/>
  <c r="G11" i="4"/>
  <c r="H11" i="4"/>
  <c r="C11" i="4"/>
  <c r="G6" i="3" l="1"/>
  <c r="B6" i="3"/>
  <c r="H7" i="3"/>
  <c r="H6" i="3"/>
  <c r="F6" i="3"/>
  <c r="E6" i="3"/>
  <c r="D6" i="3"/>
  <c r="C6" i="3"/>
  <c r="I36" i="4"/>
  <c r="I3" i="4" l="1"/>
  <c r="I10" i="4"/>
  <c r="I9" i="4" l="1"/>
  <c r="I8" i="4"/>
  <c r="I7" i="4"/>
  <c r="I6" i="4"/>
  <c r="I5" i="4"/>
  <c r="I4" i="4"/>
  <c r="I11" i="4" l="1"/>
  <c r="D22" i="4"/>
  <c r="I19" i="4"/>
  <c r="I22" i="4" s="1"/>
</calcChain>
</file>

<file path=xl/sharedStrings.xml><?xml version="1.0" encoding="utf-8"?>
<sst xmlns="http://schemas.openxmlformats.org/spreadsheetml/2006/main" count="73" uniqueCount="33">
  <si>
    <t>2017-I</t>
  </si>
  <si>
    <t>2017-II</t>
  </si>
  <si>
    <t>2018-I</t>
  </si>
  <si>
    <t>Medellín</t>
  </si>
  <si>
    <t>Villavicencio</t>
  </si>
  <si>
    <t>VUAD</t>
  </si>
  <si>
    <t>Principal</t>
  </si>
  <si>
    <t>Femenino</t>
  </si>
  <si>
    <t>Masculino</t>
  </si>
  <si>
    <t>Distribución de Planta Administrativa por sexo 2018-I</t>
  </si>
  <si>
    <t xml:space="preserve">Auxiliar </t>
  </si>
  <si>
    <t>Bachiller</t>
  </si>
  <si>
    <t xml:space="preserve">Doctorado </t>
  </si>
  <si>
    <t>Especialista</t>
  </si>
  <si>
    <t xml:space="preserve">Licenciado </t>
  </si>
  <si>
    <t>ND</t>
  </si>
  <si>
    <t>Pregrado</t>
  </si>
  <si>
    <t xml:space="preserve">Primaria </t>
  </si>
  <si>
    <t>Técnico</t>
  </si>
  <si>
    <t xml:space="preserve">Técnologo </t>
  </si>
  <si>
    <t xml:space="preserve">Maestría </t>
  </si>
  <si>
    <t>Posdoctorado</t>
  </si>
  <si>
    <t>Total</t>
  </si>
  <si>
    <t xml:space="preserve">Total </t>
  </si>
  <si>
    <t>Evolución de la planta administrativa según nivel de formación</t>
  </si>
  <si>
    <t>Estrategia</t>
  </si>
  <si>
    <t>Bucara-
manga</t>
  </si>
  <si>
    <t>Tunja</t>
  </si>
  <si>
    <t>Total Periodo</t>
  </si>
  <si>
    <t>Curso</t>
  </si>
  <si>
    <t>Periodo Académico</t>
  </si>
  <si>
    <t>Evolución histórica del total de la planta administrativa</t>
  </si>
  <si>
    <t xml:space="preserve">Bachiller y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</si>
</sst>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entury Gothic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 style="thin">
        <color theme="8" tint="0.79998168889431442"/>
      </right>
      <top/>
      <bottom style="thin">
        <color theme="8" tint="0.7999816888943144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7" fillId="0" borderId="0" xfId="0" applyFont="1"/>
    <xf numFmtId="0" fontId="5" fillId="4" borderId="4" xfId="0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0" fillId="0" borderId="0" xfId="0" applyNumberFormat="1"/>
    <xf numFmtId="0" fontId="5" fillId="0" borderId="6" xfId="0" applyNumberFormat="1" applyFont="1" applyBorder="1" applyAlignment="1">
      <alignment vertical="center" textRotation="90"/>
    </xf>
    <xf numFmtId="0" fontId="7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textRotation="90"/>
    </xf>
    <xf numFmtId="0" fontId="5" fillId="0" borderId="9" xfId="0" applyNumberFormat="1" applyFont="1" applyBorder="1" applyAlignment="1">
      <alignment horizontal="center" vertical="center" textRotation="90"/>
    </xf>
    <xf numFmtId="0" fontId="5" fillId="0" borderId="10" xfId="0" applyNumberFormat="1" applyFont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Normal 3 2" xfId="3"/>
    <cellStyle name="Porcentaje" xfId="1" builtinId="5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"/>
  <sheetViews>
    <sheetView zoomScaleNormal="100" workbookViewId="0">
      <selection activeCell="B32" sqref="B32"/>
    </sheetView>
  </sheetViews>
  <sheetFormatPr baseColWidth="10" defaultRowHeight="15" x14ac:dyDescent="0.25"/>
  <cols>
    <col min="1" max="1" width="20.42578125" customWidth="1"/>
  </cols>
  <sheetData>
    <row r="1" spans="1:8" ht="22.5" customHeight="1" x14ac:dyDescent="0.25">
      <c r="A1" s="21" t="s">
        <v>31</v>
      </c>
      <c r="B1" s="22"/>
      <c r="C1" s="22"/>
      <c r="D1" s="22"/>
      <c r="E1" s="22"/>
      <c r="F1" s="22"/>
      <c r="G1" s="22"/>
      <c r="H1" s="23"/>
    </row>
    <row r="2" spans="1:8" ht="25.5" x14ac:dyDescent="0.25">
      <c r="A2" s="13" t="s">
        <v>30</v>
      </c>
      <c r="B2" s="13" t="s">
        <v>6</v>
      </c>
      <c r="C2" s="13" t="s">
        <v>26</v>
      </c>
      <c r="D2" s="13" t="s">
        <v>27</v>
      </c>
      <c r="E2" s="13" t="s">
        <v>3</v>
      </c>
      <c r="F2" s="13" t="s">
        <v>4</v>
      </c>
      <c r="G2" s="13" t="s">
        <v>5</v>
      </c>
      <c r="H2" s="13" t="s">
        <v>28</v>
      </c>
    </row>
    <row r="3" spans="1:8" x14ac:dyDescent="0.25">
      <c r="A3" s="14" t="s">
        <v>0</v>
      </c>
      <c r="B3" s="16">
        <v>530</v>
      </c>
      <c r="C3" s="16">
        <v>552</v>
      </c>
      <c r="D3" s="16">
        <v>214</v>
      </c>
      <c r="E3" s="16">
        <v>50</v>
      </c>
      <c r="F3" s="16">
        <v>112</v>
      </c>
      <c r="G3" s="16">
        <v>177</v>
      </c>
      <c r="H3" s="15">
        <f>SUM(B3:G3)</f>
        <v>1635</v>
      </c>
    </row>
    <row r="4" spans="1:8" x14ac:dyDescent="0.25">
      <c r="A4" s="14" t="s">
        <v>1</v>
      </c>
      <c r="B4" s="16">
        <v>564</v>
      </c>
      <c r="C4" s="16">
        <v>554</v>
      </c>
      <c r="D4" s="16">
        <v>212</v>
      </c>
      <c r="E4" s="16">
        <v>57</v>
      </c>
      <c r="F4" s="16">
        <v>123</v>
      </c>
      <c r="G4" s="16">
        <v>179</v>
      </c>
      <c r="H4" s="15">
        <f t="shared" ref="H4:H5" si="0">SUM(B4:G4)</f>
        <v>1689</v>
      </c>
    </row>
    <row r="5" spans="1:8" x14ac:dyDescent="0.25">
      <c r="A5" s="14" t="s">
        <v>2</v>
      </c>
      <c r="B5" s="16">
        <v>550</v>
      </c>
      <c r="C5" s="16">
        <v>545</v>
      </c>
      <c r="D5" s="16">
        <v>215</v>
      </c>
      <c r="E5" s="16">
        <v>59</v>
      </c>
      <c r="F5" s="16">
        <v>135</v>
      </c>
      <c r="G5" s="16">
        <v>165</v>
      </c>
      <c r="H5" s="15">
        <f t="shared" si="0"/>
        <v>1669</v>
      </c>
    </row>
  </sheetData>
  <mergeCells count="1">
    <mergeCell ref="A1:H1"/>
  </mergeCells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60"/>
  <sheetViews>
    <sheetView tabSelected="1" workbookViewId="0">
      <selection activeCell="F16" sqref="F16"/>
    </sheetView>
  </sheetViews>
  <sheetFormatPr baseColWidth="10" defaultRowHeight="15" x14ac:dyDescent="0.25"/>
  <cols>
    <col min="1" max="1" width="10.140625" style="1" customWidth="1"/>
    <col min="2" max="2" width="19.42578125" style="1" bestFit="1" customWidth="1"/>
    <col min="3" max="9" width="11.42578125" style="1"/>
  </cols>
  <sheetData>
    <row r="1" spans="1:17" ht="25.5" customHeight="1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8"/>
    </row>
    <row r="2" spans="1:17" s="1" customFormat="1" ht="25.5" customHeight="1" x14ac:dyDescent="0.2">
      <c r="A2" s="13" t="s">
        <v>30</v>
      </c>
      <c r="B2" s="2" t="s">
        <v>25</v>
      </c>
      <c r="C2" s="2" t="s">
        <v>6</v>
      </c>
      <c r="D2" s="2" t="s">
        <v>26</v>
      </c>
      <c r="E2" s="2" t="s">
        <v>27</v>
      </c>
      <c r="F2" s="2" t="s">
        <v>3</v>
      </c>
      <c r="G2" s="2" t="s">
        <v>4</v>
      </c>
      <c r="H2" s="2" t="s">
        <v>5</v>
      </c>
      <c r="I2" s="2" t="s">
        <v>23</v>
      </c>
    </row>
    <row r="3" spans="1:17" s="1" customFormat="1" ht="21" customHeight="1" x14ac:dyDescent="0.25">
      <c r="A3" s="24" t="s">
        <v>0</v>
      </c>
      <c r="B3" s="8" t="s">
        <v>21</v>
      </c>
      <c r="C3" s="3"/>
      <c r="D3" s="3"/>
      <c r="E3" s="3"/>
      <c r="F3" s="3"/>
      <c r="G3" s="3"/>
      <c r="H3" s="3">
        <v>1</v>
      </c>
      <c r="I3" s="4">
        <f t="shared" ref="I3" si="0">SUM(C3:H3)</f>
        <v>1</v>
      </c>
      <c r="J3" s="6"/>
    </row>
    <row r="4" spans="1:17" s="1" customFormat="1" ht="21" customHeight="1" x14ac:dyDescent="0.25">
      <c r="A4" s="25"/>
      <c r="B4" s="8" t="s">
        <v>12</v>
      </c>
      <c r="C4" s="3">
        <v>5</v>
      </c>
      <c r="D4" s="3">
        <v>2</v>
      </c>
      <c r="E4" s="3"/>
      <c r="F4" s="3"/>
      <c r="G4" s="3">
        <v>1</v>
      </c>
      <c r="H4" s="3"/>
      <c r="I4" s="4">
        <f t="shared" ref="I4:I5" si="1">SUM(C4:H4)</f>
        <v>8</v>
      </c>
      <c r="J4" s="6"/>
      <c r="K4" s="6"/>
      <c r="L4" s="10"/>
      <c r="M4" s="10"/>
      <c r="N4" s="10"/>
      <c r="O4" s="10"/>
      <c r="P4" s="10"/>
      <c r="Q4" s="10"/>
    </row>
    <row r="5" spans="1:17" s="1" customFormat="1" ht="21" customHeight="1" x14ac:dyDescent="0.25">
      <c r="A5" s="25"/>
      <c r="B5" s="8" t="s">
        <v>20</v>
      </c>
      <c r="C5" s="12">
        <v>30</v>
      </c>
      <c r="D5" s="12">
        <v>35</v>
      </c>
      <c r="E5" s="12">
        <v>19</v>
      </c>
      <c r="F5" s="12">
        <v>5</v>
      </c>
      <c r="G5" s="12">
        <v>9</v>
      </c>
      <c r="H5" s="3">
        <v>7</v>
      </c>
      <c r="I5" s="4">
        <f t="shared" si="1"/>
        <v>105</v>
      </c>
      <c r="J5" s="6"/>
      <c r="K5" s="6"/>
      <c r="L5" s="10"/>
      <c r="M5" s="10"/>
      <c r="N5" s="10"/>
      <c r="O5" s="10"/>
      <c r="P5" s="10"/>
      <c r="Q5" s="10"/>
    </row>
    <row r="6" spans="1:17" s="1" customFormat="1" ht="21" customHeight="1" x14ac:dyDescent="0.25">
      <c r="A6" s="25"/>
      <c r="B6" s="8" t="s">
        <v>13</v>
      </c>
      <c r="C6" s="3">
        <v>27</v>
      </c>
      <c r="D6" s="3">
        <v>40</v>
      </c>
      <c r="E6" s="3">
        <v>19</v>
      </c>
      <c r="F6" s="3">
        <v>7</v>
      </c>
      <c r="G6" s="3">
        <v>16</v>
      </c>
      <c r="H6" s="3">
        <v>8</v>
      </c>
      <c r="I6" s="4">
        <f t="shared" ref="I6:I9" si="2">SUM(C6:H6)</f>
        <v>117</v>
      </c>
      <c r="J6" s="6"/>
      <c r="K6" s="6"/>
      <c r="L6" s="10"/>
      <c r="M6" s="10"/>
      <c r="N6" s="10"/>
      <c r="O6" s="10"/>
      <c r="P6" s="10"/>
      <c r="Q6" s="10"/>
    </row>
    <row r="7" spans="1:17" s="1" customFormat="1" ht="21" customHeight="1" x14ac:dyDescent="0.25">
      <c r="A7" s="25"/>
      <c r="B7" s="8" t="s">
        <v>16</v>
      </c>
      <c r="C7" s="3">
        <v>42</v>
      </c>
      <c r="D7" s="3">
        <v>78</v>
      </c>
      <c r="E7" s="3">
        <v>49</v>
      </c>
      <c r="F7" s="3">
        <v>8</v>
      </c>
      <c r="G7" s="3">
        <v>21</v>
      </c>
      <c r="H7" s="3">
        <v>10</v>
      </c>
      <c r="I7" s="4">
        <f t="shared" si="2"/>
        <v>208</v>
      </c>
      <c r="J7" s="6"/>
      <c r="K7" s="6"/>
      <c r="L7" s="10"/>
      <c r="M7" s="10"/>
      <c r="N7" s="10"/>
      <c r="O7" s="10"/>
      <c r="P7" s="10"/>
      <c r="Q7" s="10"/>
    </row>
    <row r="8" spans="1:17" s="1" customFormat="1" ht="21" customHeight="1" x14ac:dyDescent="0.25">
      <c r="A8" s="25"/>
      <c r="B8" s="8" t="s">
        <v>18</v>
      </c>
      <c r="C8" s="3">
        <v>62</v>
      </c>
      <c r="D8" s="3">
        <v>84</v>
      </c>
      <c r="E8" s="3">
        <v>92</v>
      </c>
      <c r="F8" s="3">
        <v>10</v>
      </c>
      <c r="G8" s="3">
        <v>19</v>
      </c>
      <c r="H8" s="3">
        <v>34</v>
      </c>
      <c r="I8" s="4">
        <f t="shared" si="2"/>
        <v>301</v>
      </c>
      <c r="J8" s="6"/>
      <c r="K8" s="6"/>
      <c r="L8" s="10"/>
      <c r="M8" s="10"/>
      <c r="N8" s="10"/>
      <c r="O8" s="10"/>
      <c r="P8" s="10"/>
      <c r="Q8" s="10"/>
    </row>
    <row r="9" spans="1:17" s="1" customFormat="1" ht="21" customHeight="1" x14ac:dyDescent="0.25">
      <c r="A9" s="25"/>
      <c r="B9" s="8" t="s">
        <v>19</v>
      </c>
      <c r="C9" s="12">
        <v>25</v>
      </c>
      <c r="D9" s="12">
        <v>52</v>
      </c>
      <c r="E9" s="12">
        <v>11</v>
      </c>
      <c r="F9" s="12">
        <v>6</v>
      </c>
      <c r="G9" s="12">
        <v>12</v>
      </c>
      <c r="H9" s="3">
        <v>11</v>
      </c>
      <c r="I9" s="4">
        <f t="shared" si="2"/>
        <v>117</v>
      </c>
      <c r="J9" s="6"/>
      <c r="K9" s="6"/>
      <c r="L9" s="10"/>
      <c r="M9" s="10"/>
      <c r="N9" s="10"/>
      <c r="O9" s="10"/>
      <c r="P9" s="10"/>
      <c r="Q9" s="10"/>
    </row>
    <row r="10" spans="1:17" s="1" customFormat="1" ht="21" customHeight="1" x14ac:dyDescent="0.25">
      <c r="A10" s="25"/>
      <c r="B10" s="8" t="s">
        <v>32</v>
      </c>
      <c r="C10" s="3">
        <f>20+319</f>
        <v>339</v>
      </c>
      <c r="D10" s="3">
        <f>223+6+32</f>
        <v>261</v>
      </c>
      <c r="E10" s="3">
        <f>19+5</f>
        <v>24</v>
      </c>
      <c r="F10" s="3">
        <f>8+6</f>
        <v>14</v>
      </c>
      <c r="G10" s="3">
        <f>30+4</f>
        <v>34</v>
      </c>
      <c r="H10" s="3">
        <f>11+95</f>
        <v>106</v>
      </c>
      <c r="I10" s="4">
        <f t="shared" ref="I10" si="3">SUM(C10:H10)</f>
        <v>778</v>
      </c>
      <c r="J10" s="6"/>
      <c r="K10" s="6"/>
      <c r="L10" s="10"/>
      <c r="M10" s="10"/>
      <c r="N10" s="10"/>
      <c r="O10" s="10"/>
      <c r="P10" s="10"/>
      <c r="Q10" s="10"/>
    </row>
    <row r="11" spans="1:17" s="1" customFormat="1" ht="21" customHeight="1" x14ac:dyDescent="0.25">
      <c r="A11" s="26"/>
      <c r="B11" s="9" t="s">
        <v>22</v>
      </c>
      <c r="C11" s="5">
        <f>SUM(C3:C10)</f>
        <v>530</v>
      </c>
      <c r="D11" s="5">
        <f>SUM(D3:D10)</f>
        <v>552</v>
      </c>
      <c r="E11" s="5">
        <f>SUM(E3:E10)</f>
        <v>214</v>
      </c>
      <c r="F11" s="5">
        <f>SUM(F3:F10)</f>
        <v>50</v>
      </c>
      <c r="G11" s="5">
        <f>SUM(G3:G10)</f>
        <v>112</v>
      </c>
      <c r="H11" s="5">
        <f>SUM(H3:H10)</f>
        <v>177</v>
      </c>
      <c r="I11" s="5">
        <f>SUM(I3:I10)</f>
        <v>1635</v>
      </c>
      <c r="J11" s="6"/>
      <c r="K11" s="6"/>
      <c r="L11" s="10"/>
      <c r="M11" s="10"/>
      <c r="N11" s="10"/>
      <c r="O11" s="10"/>
      <c r="P11" s="10"/>
      <c r="Q11" s="10"/>
    </row>
    <row r="12" spans="1:17" s="1" customFormat="1" ht="21" customHeight="1" x14ac:dyDescent="0.25">
      <c r="A12" s="24" t="s">
        <v>1</v>
      </c>
      <c r="B12" s="8" t="s">
        <v>21</v>
      </c>
      <c r="C12" s="3"/>
      <c r="D12" s="3"/>
      <c r="E12" s="3"/>
      <c r="F12" s="3"/>
      <c r="G12" s="3"/>
      <c r="H12" s="3">
        <v>1</v>
      </c>
      <c r="I12" s="4">
        <f t="shared" ref="I12:I21" si="4">SUM(C12:H12)</f>
        <v>1</v>
      </c>
      <c r="J12" s="6"/>
      <c r="K12"/>
    </row>
    <row r="13" spans="1:17" s="1" customFormat="1" ht="21" customHeight="1" x14ac:dyDescent="0.25">
      <c r="A13" s="25"/>
      <c r="B13" s="8" t="s">
        <v>12</v>
      </c>
      <c r="C13" s="3">
        <v>5</v>
      </c>
      <c r="D13" s="3">
        <v>1</v>
      </c>
      <c r="E13" s="3"/>
      <c r="F13" s="3"/>
      <c r="G13" s="3">
        <v>1</v>
      </c>
      <c r="H13" s="3"/>
      <c r="I13" s="4">
        <f t="shared" si="4"/>
        <v>7</v>
      </c>
      <c r="J13" s="6"/>
      <c r="K13"/>
    </row>
    <row r="14" spans="1:17" s="1" customFormat="1" ht="21" customHeight="1" x14ac:dyDescent="0.25">
      <c r="A14" s="25"/>
      <c r="B14" s="8" t="s">
        <v>20</v>
      </c>
      <c r="C14" s="12">
        <v>30</v>
      </c>
      <c r="D14" s="12">
        <v>37</v>
      </c>
      <c r="E14" s="12">
        <v>20</v>
      </c>
      <c r="F14" s="12"/>
      <c r="G14" s="12">
        <v>9</v>
      </c>
      <c r="H14" s="3">
        <v>8</v>
      </c>
      <c r="I14" s="4">
        <f t="shared" si="4"/>
        <v>104</v>
      </c>
      <c r="K14"/>
    </row>
    <row r="15" spans="1:17" s="1" customFormat="1" ht="21" customHeight="1" x14ac:dyDescent="0.25">
      <c r="A15" s="25"/>
      <c r="B15" s="8" t="s">
        <v>13</v>
      </c>
      <c r="C15" s="3">
        <v>31</v>
      </c>
      <c r="D15" s="3">
        <v>39</v>
      </c>
      <c r="E15" s="3">
        <v>20</v>
      </c>
      <c r="F15" s="3">
        <v>9</v>
      </c>
      <c r="G15" s="3">
        <v>15</v>
      </c>
      <c r="H15" s="3">
        <v>10</v>
      </c>
      <c r="I15" s="4">
        <f t="shared" si="4"/>
        <v>124</v>
      </c>
      <c r="K15"/>
    </row>
    <row r="16" spans="1:17" s="1" customFormat="1" ht="21" customHeight="1" x14ac:dyDescent="0.25">
      <c r="A16" s="25"/>
      <c r="B16" s="8" t="s">
        <v>16</v>
      </c>
      <c r="C16" s="3">
        <v>61</v>
      </c>
      <c r="D16" s="3">
        <v>80</v>
      </c>
      <c r="E16" s="3">
        <v>46</v>
      </c>
      <c r="F16" s="3">
        <v>10</v>
      </c>
      <c r="G16" s="3">
        <v>24</v>
      </c>
      <c r="H16" s="3">
        <v>14</v>
      </c>
      <c r="I16" s="4">
        <f t="shared" si="4"/>
        <v>235</v>
      </c>
      <c r="K16"/>
    </row>
    <row r="17" spans="1:11" s="1" customFormat="1" ht="21" customHeight="1" x14ac:dyDescent="0.25">
      <c r="A17" s="25"/>
      <c r="B17" s="8" t="s">
        <v>18</v>
      </c>
      <c r="C17" s="3">
        <v>58</v>
      </c>
      <c r="D17" s="3">
        <v>84</v>
      </c>
      <c r="E17" s="3">
        <v>95</v>
      </c>
      <c r="F17" s="3">
        <v>8</v>
      </c>
      <c r="G17" s="3">
        <v>21</v>
      </c>
      <c r="H17" s="3">
        <v>37</v>
      </c>
      <c r="I17" s="4">
        <f t="shared" si="4"/>
        <v>303</v>
      </c>
      <c r="K17"/>
    </row>
    <row r="18" spans="1:11" s="1" customFormat="1" ht="21" customHeight="1" x14ac:dyDescent="0.25">
      <c r="A18" s="25"/>
      <c r="B18" s="8" t="s">
        <v>19</v>
      </c>
      <c r="C18" s="12">
        <v>33</v>
      </c>
      <c r="D18" s="12">
        <v>49</v>
      </c>
      <c r="E18" s="12">
        <v>8</v>
      </c>
      <c r="F18" s="12">
        <v>4</v>
      </c>
      <c r="G18" s="12">
        <v>14</v>
      </c>
      <c r="H18" s="3">
        <v>15</v>
      </c>
      <c r="I18" s="4">
        <f t="shared" si="4"/>
        <v>123</v>
      </c>
      <c r="K18"/>
    </row>
    <row r="19" spans="1:11" s="1" customFormat="1" ht="21" customHeight="1" x14ac:dyDescent="0.25">
      <c r="A19" s="25"/>
      <c r="B19" s="8" t="s">
        <v>11</v>
      </c>
      <c r="C19" s="3">
        <f>24+C21</f>
        <v>346</v>
      </c>
      <c r="D19" s="3">
        <f>229+D20+D21</f>
        <v>264</v>
      </c>
      <c r="E19" s="3">
        <f>18+E21</f>
        <v>23</v>
      </c>
      <c r="F19" s="3">
        <v>13</v>
      </c>
      <c r="G19" s="3">
        <v>35</v>
      </c>
      <c r="H19" s="3">
        <v>11</v>
      </c>
      <c r="I19" s="4">
        <f t="shared" si="4"/>
        <v>692</v>
      </c>
      <c r="K19"/>
    </row>
    <row r="20" spans="1:11" s="1" customFormat="1" ht="21" customHeight="1" x14ac:dyDescent="0.25">
      <c r="A20" s="25"/>
      <c r="B20" s="8" t="s">
        <v>17</v>
      </c>
      <c r="C20" s="3"/>
      <c r="D20" s="3">
        <v>6</v>
      </c>
      <c r="E20" s="3"/>
      <c r="F20" s="3"/>
      <c r="G20" s="3"/>
      <c r="H20" s="3"/>
      <c r="I20" s="4">
        <f t="shared" si="4"/>
        <v>6</v>
      </c>
      <c r="K20"/>
    </row>
    <row r="21" spans="1:11" s="1" customFormat="1" ht="21" customHeight="1" x14ac:dyDescent="0.25">
      <c r="A21" s="25"/>
      <c r="B21" s="8" t="s">
        <v>15</v>
      </c>
      <c r="C21" s="12">
        <v>322</v>
      </c>
      <c r="D21" s="12">
        <v>29</v>
      </c>
      <c r="E21" s="12">
        <v>5</v>
      </c>
      <c r="F21" s="12">
        <v>13</v>
      </c>
      <c r="G21" s="12">
        <v>4</v>
      </c>
      <c r="H21" s="12">
        <v>83</v>
      </c>
      <c r="I21" s="4">
        <f t="shared" si="4"/>
        <v>456</v>
      </c>
      <c r="K21"/>
    </row>
    <row r="22" spans="1:11" s="1" customFormat="1" ht="21" customHeight="1" x14ac:dyDescent="0.25">
      <c r="A22" s="26"/>
      <c r="B22" s="9" t="s">
        <v>22</v>
      </c>
      <c r="C22" s="5">
        <f>SUM(C12:C21)</f>
        <v>886</v>
      </c>
      <c r="D22" s="5">
        <f>SUM(D12:D21)</f>
        <v>589</v>
      </c>
      <c r="E22" s="5">
        <f>SUM(E12:E21)</f>
        <v>217</v>
      </c>
      <c r="F22" s="5">
        <f>SUM(F12:F21)</f>
        <v>57</v>
      </c>
      <c r="G22" s="5">
        <f>SUM(G12:G21)</f>
        <v>123</v>
      </c>
      <c r="H22" s="5">
        <f>SUM(H12:H21)</f>
        <v>179</v>
      </c>
      <c r="I22" s="5">
        <f>SUM(I12:I21)</f>
        <v>2051</v>
      </c>
      <c r="K22"/>
    </row>
    <row r="23" spans="1:11" s="1" customFormat="1" ht="21" customHeight="1" x14ac:dyDescent="0.25">
      <c r="A23" s="24" t="s">
        <v>2</v>
      </c>
      <c r="B23" s="8" t="s">
        <v>21</v>
      </c>
      <c r="C23" s="3"/>
      <c r="D23" s="3"/>
      <c r="E23" s="3"/>
      <c r="F23" s="3"/>
      <c r="G23" s="3"/>
      <c r="H23" s="3">
        <v>1</v>
      </c>
      <c r="I23" s="4">
        <f t="shared" ref="I23:I35" si="5">SUM(C23:H23)</f>
        <v>1</v>
      </c>
      <c r="K23"/>
    </row>
    <row r="24" spans="1:11" s="1" customFormat="1" ht="21" customHeight="1" x14ac:dyDescent="0.25">
      <c r="A24" s="25"/>
      <c r="B24" s="8" t="s">
        <v>12</v>
      </c>
      <c r="C24" s="3">
        <v>12</v>
      </c>
      <c r="D24" s="3">
        <v>1</v>
      </c>
      <c r="E24" s="3">
        <v>1</v>
      </c>
      <c r="F24" s="3"/>
      <c r="G24" s="3">
        <v>1</v>
      </c>
      <c r="H24" s="3"/>
      <c r="I24" s="4">
        <f t="shared" si="5"/>
        <v>15</v>
      </c>
      <c r="K24"/>
    </row>
    <row r="25" spans="1:11" s="1" customFormat="1" ht="21" customHeight="1" x14ac:dyDescent="0.25">
      <c r="A25" s="25"/>
      <c r="B25" s="8" t="s">
        <v>20</v>
      </c>
      <c r="C25" s="12">
        <v>62</v>
      </c>
      <c r="D25" s="12">
        <v>41</v>
      </c>
      <c r="E25" s="12">
        <v>22</v>
      </c>
      <c r="F25" s="12">
        <v>2</v>
      </c>
      <c r="G25" s="12">
        <v>10</v>
      </c>
      <c r="H25" s="3">
        <v>9</v>
      </c>
      <c r="I25" s="4">
        <f t="shared" si="5"/>
        <v>146</v>
      </c>
      <c r="K25"/>
    </row>
    <row r="26" spans="1:11" s="1" customFormat="1" ht="21" customHeight="1" x14ac:dyDescent="0.25">
      <c r="A26" s="25"/>
      <c r="B26" s="8" t="s">
        <v>13</v>
      </c>
      <c r="C26" s="3">
        <v>57</v>
      </c>
      <c r="D26" s="3">
        <v>39</v>
      </c>
      <c r="E26" s="3">
        <v>27</v>
      </c>
      <c r="F26" s="3">
        <v>9</v>
      </c>
      <c r="G26" s="3">
        <v>18</v>
      </c>
      <c r="H26" s="3">
        <v>24</v>
      </c>
      <c r="I26" s="4">
        <f t="shared" si="5"/>
        <v>174</v>
      </c>
      <c r="K26"/>
    </row>
    <row r="27" spans="1:11" s="1" customFormat="1" ht="21" customHeight="1" x14ac:dyDescent="0.25">
      <c r="A27" s="25"/>
      <c r="B27" s="8" t="s">
        <v>16</v>
      </c>
      <c r="C27" s="3">
        <v>116</v>
      </c>
      <c r="D27" s="3">
        <v>76</v>
      </c>
      <c r="E27" s="3">
        <v>44</v>
      </c>
      <c r="F27" s="3">
        <v>15</v>
      </c>
      <c r="G27" s="3">
        <v>33</v>
      </c>
      <c r="H27" s="3">
        <v>21</v>
      </c>
      <c r="I27" s="4">
        <f t="shared" si="5"/>
        <v>305</v>
      </c>
      <c r="K27"/>
    </row>
    <row r="28" spans="1:11" s="1" customFormat="1" ht="21" customHeight="1" x14ac:dyDescent="0.25">
      <c r="A28" s="25"/>
      <c r="B28" s="8" t="s">
        <v>14</v>
      </c>
      <c r="C28" s="3"/>
      <c r="D28" s="3">
        <v>3</v>
      </c>
      <c r="E28" s="3"/>
      <c r="F28" s="3"/>
      <c r="G28" s="3"/>
      <c r="H28" s="3"/>
      <c r="I28" s="4">
        <f t="shared" si="5"/>
        <v>3</v>
      </c>
      <c r="K28"/>
    </row>
    <row r="29" spans="1:11" s="1" customFormat="1" ht="21" customHeight="1" x14ac:dyDescent="0.25">
      <c r="A29" s="25"/>
      <c r="B29" s="8" t="s">
        <v>18</v>
      </c>
      <c r="C29" s="12">
        <v>88</v>
      </c>
      <c r="D29" s="12">
        <v>63</v>
      </c>
      <c r="E29" s="12">
        <v>91</v>
      </c>
      <c r="F29" s="12">
        <v>11</v>
      </c>
      <c r="G29" s="12">
        <v>21</v>
      </c>
      <c r="H29" s="3">
        <v>50</v>
      </c>
      <c r="I29" s="4">
        <f t="shared" si="5"/>
        <v>324</v>
      </c>
      <c r="K29"/>
    </row>
    <row r="30" spans="1:11" s="1" customFormat="1" ht="21" customHeight="1" x14ac:dyDescent="0.25">
      <c r="A30" s="25"/>
      <c r="B30" s="8" t="s">
        <v>19</v>
      </c>
      <c r="C30" s="3">
        <v>50</v>
      </c>
      <c r="D30" s="3">
        <v>42</v>
      </c>
      <c r="E30" s="3">
        <v>9</v>
      </c>
      <c r="F30" s="3">
        <v>6</v>
      </c>
      <c r="G30" s="3">
        <v>16</v>
      </c>
      <c r="H30" s="3">
        <v>19</v>
      </c>
      <c r="I30" s="4">
        <f t="shared" si="5"/>
        <v>142</v>
      </c>
      <c r="K30"/>
    </row>
    <row r="31" spans="1:11" s="1" customFormat="1" ht="21" customHeight="1" x14ac:dyDescent="0.25">
      <c r="A31" s="25"/>
      <c r="B31" s="8" t="s">
        <v>10</v>
      </c>
      <c r="C31" s="3"/>
      <c r="D31" s="3">
        <v>3</v>
      </c>
      <c r="E31" s="3"/>
      <c r="F31" s="3"/>
      <c r="G31" s="3"/>
      <c r="H31" s="3"/>
      <c r="I31" s="4">
        <f t="shared" si="5"/>
        <v>3</v>
      </c>
      <c r="K31"/>
    </row>
    <row r="32" spans="1:11" s="1" customFormat="1" ht="21" customHeight="1" x14ac:dyDescent="0.25">
      <c r="A32" s="25"/>
      <c r="B32" s="8" t="s">
        <v>11</v>
      </c>
      <c r="C32" s="12">
        <v>159</v>
      </c>
      <c r="D32" s="12">
        <v>275</v>
      </c>
      <c r="E32" s="12">
        <v>16</v>
      </c>
      <c r="F32" s="12">
        <v>11</v>
      </c>
      <c r="G32" s="12">
        <v>32</v>
      </c>
      <c r="H32" s="12">
        <v>35</v>
      </c>
      <c r="I32" s="4">
        <f t="shared" si="5"/>
        <v>528</v>
      </c>
      <c r="K32"/>
    </row>
    <row r="33" spans="1:11" s="1" customFormat="1" ht="21" customHeight="1" x14ac:dyDescent="0.25">
      <c r="A33" s="25"/>
      <c r="B33" s="8" t="s">
        <v>29</v>
      </c>
      <c r="C33" s="12"/>
      <c r="D33" s="12"/>
      <c r="E33" s="12"/>
      <c r="F33" s="12"/>
      <c r="G33" s="12"/>
      <c r="H33" s="3">
        <v>1</v>
      </c>
      <c r="I33" s="4">
        <f t="shared" si="5"/>
        <v>1</v>
      </c>
      <c r="K33"/>
    </row>
    <row r="34" spans="1:11" s="1" customFormat="1" ht="21" customHeight="1" x14ac:dyDescent="0.25">
      <c r="A34" s="25"/>
      <c r="B34" s="8" t="s">
        <v>17</v>
      </c>
      <c r="C34" s="3">
        <v>4</v>
      </c>
      <c r="D34" s="3"/>
      <c r="E34" s="3"/>
      <c r="F34" s="3"/>
      <c r="G34" s="3"/>
      <c r="H34" s="3">
        <v>4</v>
      </c>
      <c r="I34" s="4">
        <f t="shared" si="5"/>
        <v>8</v>
      </c>
      <c r="K34"/>
    </row>
    <row r="35" spans="1:11" s="1" customFormat="1" ht="21" customHeight="1" x14ac:dyDescent="0.25">
      <c r="A35" s="25"/>
      <c r="B35" s="8" t="s">
        <v>15</v>
      </c>
      <c r="C35" s="3">
        <v>2</v>
      </c>
      <c r="D35" s="3">
        <v>5</v>
      </c>
      <c r="E35" s="3">
        <v>5</v>
      </c>
      <c r="F35" s="3">
        <v>5</v>
      </c>
      <c r="G35" s="3">
        <v>4</v>
      </c>
      <c r="H35" s="3">
        <v>1</v>
      </c>
      <c r="I35" s="4">
        <f t="shared" si="5"/>
        <v>22</v>
      </c>
      <c r="K35"/>
    </row>
    <row r="36" spans="1:11" s="1" customFormat="1" ht="21" customHeight="1" x14ac:dyDescent="0.25">
      <c r="A36" s="26"/>
      <c r="B36" s="9" t="s">
        <v>22</v>
      </c>
      <c r="C36" s="5">
        <f>SUM(C23:C35)</f>
        <v>550</v>
      </c>
      <c r="D36" s="5">
        <f t="shared" ref="D36" si="6">SUM(D23:D35)</f>
        <v>548</v>
      </c>
      <c r="E36" s="5">
        <f t="shared" ref="E36" si="7">SUM(E23:E35)</f>
        <v>215</v>
      </c>
      <c r="F36" s="5">
        <f t="shared" ref="F36" si="8">SUM(F23:F35)</f>
        <v>59</v>
      </c>
      <c r="G36" s="5">
        <f t="shared" ref="G36" si="9">SUM(G23:G35)</f>
        <v>135</v>
      </c>
      <c r="H36" s="5">
        <f t="shared" ref="H36" si="10">SUM(H23:H35)</f>
        <v>165</v>
      </c>
      <c r="I36" s="5">
        <f t="shared" ref="I36" si="11">SUM(I23:I35)</f>
        <v>1672</v>
      </c>
      <c r="K36"/>
    </row>
    <row r="37" spans="1:11" s="1" customFormat="1" ht="21" customHeight="1" x14ac:dyDescent="0.25">
      <c r="A37" s="11"/>
      <c r="K37"/>
    </row>
    <row r="38" spans="1:11" s="1" customFormat="1" ht="21" customHeight="1" x14ac:dyDescent="0.25">
      <c r="A38" s="11"/>
      <c r="K38"/>
    </row>
    <row r="39" spans="1:11" s="1" customFormat="1" ht="21" customHeight="1" x14ac:dyDescent="0.25">
      <c r="A39" s="11"/>
      <c r="K39"/>
    </row>
    <row r="40" spans="1:11" s="1" customFormat="1" ht="21" customHeight="1" x14ac:dyDescent="0.25">
      <c r="A40" s="11"/>
      <c r="K40"/>
    </row>
    <row r="41" spans="1:11" s="1" customFormat="1" ht="21" customHeight="1" x14ac:dyDescent="0.25">
      <c r="A41" s="11"/>
      <c r="K41"/>
    </row>
    <row r="42" spans="1:11" s="1" customFormat="1" ht="21" customHeight="1" x14ac:dyDescent="0.25">
      <c r="A42" s="11"/>
      <c r="K42"/>
    </row>
    <row r="43" spans="1:11" s="1" customFormat="1" ht="21" customHeight="1" x14ac:dyDescent="0.25">
      <c r="K43"/>
    </row>
    <row r="44" spans="1:11" s="1" customFormat="1" ht="21" customHeight="1" x14ac:dyDescent="0.25">
      <c r="K44"/>
    </row>
    <row r="45" spans="1:11" s="1" customFormat="1" ht="21" customHeight="1" x14ac:dyDescent="0.25">
      <c r="K45"/>
    </row>
    <row r="46" spans="1:11" s="1" customFormat="1" ht="21" customHeight="1" x14ac:dyDescent="0.25">
      <c r="K46"/>
    </row>
    <row r="47" spans="1:11" s="1" customFormat="1" ht="21" customHeight="1" x14ac:dyDescent="0.25">
      <c r="K47"/>
    </row>
    <row r="48" spans="1:11" s="1" customFormat="1" ht="21" customHeight="1" x14ac:dyDescent="0.25">
      <c r="K48"/>
    </row>
    <row r="49" spans="11:11" s="1" customFormat="1" ht="21" customHeight="1" x14ac:dyDescent="0.25">
      <c r="K49"/>
    </row>
    <row r="50" spans="11:11" s="1" customFormat="1" ht="21" customHeight="1" x14ac:dyDescent="0.25">
      <c r="K50"/>
    </row>
    <row r="51" spans="11:11" s="1" customFormat="1" ht="21" customHeight="1" x14ac:dyDescent="0.2"/>
    <row r="52" spans="11:11" s="1" customFormat="1" ht="21" customHeight="1" x14ac:dyDescent="0.2"/>
    <row r="53" spans="11:11" s="1" customFormat="1" ht="21" customHeight="1" x14ac:dyDescent="0.2"/>
    <row r="54" spans="11:11" s="1" customFormat="1" ht="21" customHeight="1" x14ac:dyDescent="0.25">
      <c r="K54"/>
    </row>
    <row r="55" spans="11:11" s="1" customFormat="1" ht="21" customHeight="1" x14ac:dyDescent="0.25">
      <c r="K55"/>
    </row>
    <row r="56" spans="11:11" s="1" customFormat="1" ht="21" customHeight="1" x14ac:dyDescent="0.25">
      <c r="K56"/>
    </row>
    <row r="57" spans="11:11" s="1" customFormat="1" ht="21" customHeight="1" x14ac:dyDescent="0.25">
      <c r="K57"/>
    </row>
    <row r="58" spans="11:11" s="1" customFormat="1" ht="21" customHeight="1" x14ac:dyDescent="0.25">
      <c r="K58"/>
    </row>
    <row r="59" spans="11:11" s="1" customFormat="1" ht="21" customHeight="1" x14ac:dyDescent="0.25">
      <c r="K59"/>
    </row>
    <row r="60" spans="11:11" s="1" customFormat="1" ht="21" customHeight="1" x14ac:dyDescent="0.25">
      <c r="K60"/>
    </row>
  </sheetData>
  <mergeCells count="4">
    <mergeCell ref="A3:A11"/>
    <mergeCell ref="A12:A22"/>
    <mergeCell ref="A23:A36"/>
    <mergeCell ref="A1:I1"/>
  </mergeCells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0"/>
  <sheetViews>
    <sheetView workbookViewId="0">
      <selection activeCell="H18" sqref="H18"/>
    </sheetView>
  </sheetViews>
  <sheetFormatPr baseColWidth="10" defaultRowHeight="15" x14ac:dyDescent="0.25"/>
  <cols>
    <col min="1" max="1" width="16.85546875" customWidth="1"/>
    <col min="4" max="4" width="17.42578125" customWidth="1"/>
    <col min="8" max="8" width="11.42578125" customWidth="1"/>
  </cols>
  <sheetData>
    <row r="1" spans="1:8" ht="25.5" customHeight="1" x14ac:dyDescent="0.25">
      <c r="A1" s="21" t="s">
        <v>9</v>
      </c>
      <c r="B1" s="22"/>
      <c r="C1" s="22"/>
      <c r="D1" s="22"/>
      <c r="E1" s="22"/>
      <c r="F1" s="22"/>
      <c r="G1" s="22"/>
      <c r="H1" s="23"/>
    </row>
    <row r="2" spans="1:8" ht="25.5" customHeight="1" x14ac:dyDescent="0.25">
      <c r="A2" s="13" t="s">
        <v>30</v>
      </c>
      <c r="B2" s="13" t="s">
        <v>6</v>
      </c>
      <c r="C2" s="13" t="s">
        <v>26</v>
      </c>
      <c r="D2" s="13" t="s">
        <v>27</v>
      </c>
      <c r="E2" s="13" t="s">
        <v>3</v>
      </c>
      <c r="F2" s="13" t="s">
        <v>4</v>
      </c>
      <c r="G2" s="13" t="s">
        <v>5</v>
      </c>
      <c r="H2" s="13" t="s">
        <v>22</v>
      </c>
    </row>
    <row r="3" spans="1:8" ht="21" customHeight="1" x14ac:dyDescent="0.25">
      <c r="A3" s="14" t="s">
        <v>7</v>
      </c>
      <c r="B3" s="18">
        <v>302</v>
      </c>
      <c r="C3" s="18">
        <v>331</v>
      </c>
      <c r="D3" s="18">
        <v>139</v>
      </c>
      <c r="E3" s="18">
        <v>34</v>
      </c>
      <c r="F3" s="18">
        <v>78</v>
      </c>
      <c r="G3" s="18">
        <v>133</v>
      </c>
      <c r="H3" s="15">
        <f>SUM(B3:G3)</f>
        <v>1017</v>
      </c>
    </row>
    <row r="4" spans="1:8" ht="24" customHeight="1" x14ac:dyDescent="0.25">
      <c r="A4" s="14" t="s">
        <v>8</v>
      </c>
      <c r="B4" s="18">
        <v>248</v>
      </c>
      <c r="C4" s="18">
        <v>214</v>
      </c>
      <c r="D4" s="18">
        <v>76</v>
      </c>
      <c r="E4" s="18">
        <v>25</v>
      </c>
      <c r="F4" s="18">
        <v>57</v>
      </c>
      <c r="G4" s="18">
        <v>32</v>
      </c>
      <c r="H4" s="15">
        <f t="shared" ref="H4" si="0">SUM(B4:G4)</f>
        <v>652</v>
      </c>
    </row>
    <row r="5" spans="1:8" ht="21" customHeight="1" x14ac:dyDescent="0.25">
      <c r="A5" s="7" t="s">
        <v>22</v>
      </c>
      <c r="B5" s="17">
        <f>SUM(B3:B4)</f>
        <v>550</v>
      </c>
      <c r="C5" s="17">
        <f t="shared" ref="C5:H5" si="1">SUM(C3:C4)</f>
        <v>545</v>
      </c>
      <c r="D5" s="17">
        <f t="shared" si="1"/>
        <v>215</v>
      </c>
      <c r="E5" s="17">
        <f t="shared" si="1"/>
        <v>59</v>
      </c>
      <c r="F5" s="17">
        <f t="shared" si="1"/>
        <v>135</v>
      </c>
      <c r="G5" s="17">
        <f t="shared" si="1"/>
        <v>165</v>
      </c>
      <c r="H5" s="17">
        <f t="shared" si="1"/>
        <v>1669</v>
      </c>
    </row>
    <row r="6" spans="1:8" ht="21" customHeight="1" x14ac:dyDescent="0.25">
      <c r="A6" s="14" t="s">
        <v>7</v>
      </c>
      <c r="B6" s="19">
        <f>B3/B5</f>
        <v>0.54909090909090907</v>
      </c>
      <c r="C6" s="19">
        <f t="shared" ref="C6:H6" si="2">C3/C5</f>
        <v>0.60733944954128438</v>
      </c>
      <c r="D6" s="19">
        <f t="shared" si="2"/>
        <v>0.64651162790697669</v>
      </c>
      <c r="E6" s="19">
        <f t="shared" si="2"/>
        <v>0.57627118644067798</v>
      </c>
      <c r="F6" s="19">
        <f t="shared" si="2"/>
        <v>0.57777777777777772</v>
      </c>
      <c r="G6" s="19">
        <f t="shared" si="2"/>
        <v>0.80606060606060603</v>
      </c>
      <c r="H6" s="20">
        <f t="shared" si="2"/>
        <v>0.60934691431995203</v>
      </c>
    </row>
    <row r="7" spans="1:8" ht="21" customHeight="1" x14ac:dyDescent="0.25">
      <c r="A7" s="14" t="s">
        <v>8</v>
      </c>
      <c r="B7" s="19">
        <f>B4/B5</f>
        <v>0.45090909090909093</v>
      </c>
      <c r="C7" s="19">
        <f t="shared" ref="C7:H7" si="3">C4/C5</f>
        <v>0.39266055045871562</v>
      </c>
      <c r="D7" s="19">
        <f t="shared" si="3"/>
        <v>0.35348837209302325</v>
      </c>
      <c r="E7" s="19">
        <f t="shared" si="3"/>
        <v>0.42372881355932202</v>
      </c>
      <c r="F7" s="19">
        <f t="shared" si="3"/>
        <v>0.42222222222222222</v>
      </c>
      <c r="G7" s="19">
        <f t="shared" si="3"/>
        <v>0.19393939393939394</v>
      </c>
      <c r="H7" s="20">
        <f t="shared" si="3"/>
        <v>0.39065308568004792</v>
      </c>
    </row>
    <row r="8" spans="1:8" ht="21" customHeight="1" x14ac:dyDescent="0.25"/>
    <row r="9" spans="1:8" ht="21" customHeight="1" x14ac:dyDescent="0.25"/>
    <row r="10" spans="1:8" ht="21" customHeight="1" x14ac:dyDescent="0.25"/>
    <row r="11" spans="1:8" ht="21" customHeight="1" x14ac:dyDescent="0.25"/>
    <row r="12" spans="1:8" ht="21" customHeight="1" x14ac:dyDescent="0.25"/>
    <row r="13" spans="1:8" ht="21" customHeight="1" x14ac:dyDescent="0.25"/>
    <row r="14" spans="1:8" ht="21" customHeight="1" x14ac:dyDescent="0.25"/>
    <row r="15" spans="1:8" ht="21" customHeight="1" x14ac:dyDescent="0.25"/>
    <row r="16" spans="1:8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</sheetData>
  <mergeCells count="1">
    <mergeCell ref="A1:H1"/>
  </mergeCells>
  <pageMargins left="0.74803149606299213" right="0.74803149606299213" top="0.98425196850393704" bottom="0.9448818897637796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Evolución del personal adm</vt:lpstr>
      <vt:lpstr>Nivel de formación</vt:lpstr>
      <vt:lpstr>Planta Admo x sexo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2018-09-06T13:42:43Z</dcterms:created>
  <dcterms:modified xsi:type="dcterms:W3CDTF">2018-11-09T22:07:14Z</dcterms:modified>
</cp:coreProperties>
</file>